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C:\Users\0892\Desktop\【経営比較分析表】2022_064262_47_1718\"/>
    </mc:Choice>
  </mc:AlternateContent>
  <xr:revisionPtr revIDLastSave="0" documentId="13_ncr:1_{4DBEDC6A-39DF-4BFD-896F-D8879F2AE5A4}" xr6:coauthVersionLast="36" xr6:coauthVersionMax="36" xr10:uidLastSave="{00000000-0000-0000-0000-000000000000}"/>
  <workbookProtection workbookAlgorithmName="SHA-512" workbookHashValue="t17hfLWh2pfj8IHWVuFObWHPohUdDHSIzmMduQ54lvvFBXXQhGMFmX5NUJEYs2CE7xJdkD0TwQ65nhn54m0ZIQ==" workbookSaltValue="GYhHoaOBWVuE8pj5wG1ubw=="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BB10" i="4"/>
  <c r="AT10" i="4"/>
  <c r="AL10" i="4"/>
  <c r="AD10" i="4"/>
  <c r="P10" i="4"/>
  <c r="I10" i="4"/>
  <c r="B10" i="4"/>
  <c r="AT8" i="4"/>
  <c r="AL8" i="4"/>
  <c r="W8" i="4"/>
  <c r="P8" i="4"/>
  <c r="I8" i="4"/>
  <c r="B6" i="4"/>
</calcChain>
</file>

<file path=xl/sharedStrings.xml><?xml version="1.0" encoding="utf-8"?>
<sst xmlns="http://schemas.openxmlformats.org/spreadsheetml/2006/main" count="236" uniqueCount="118">
  <si>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</si>
  <si>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</si>
  <si>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</si>
  <si>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</si>
  <si>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</si>
  <si>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</si>
  <si>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</si>
  <si>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</si>
  <si>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</si>
  <si>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</si>
  <si>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</si>
  <si>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</si>
  <si>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</si>
  <si>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</si>
  <si>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</si>
  <si>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</si>
  <si>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</si>
  <si>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</si>
  <si>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</si>
  <si>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</si>
  <si>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</si>
  <si>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</si>
  <si>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</si>
  <si>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</si>
  <si>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</si>
  <si>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</si>
  <si>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</si>
  <si>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</si>
  <si>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</si>
  <si>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</si>
  <si>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</si>
  <si>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</si>
  <si>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</si>
  <si>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</si>
  <si>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</si>
  <si>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</si>
  <si>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</si>
  <si>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</si>
  <si>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</si>
  <si>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</si>
  <si>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</si>
  <si>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</si>
  <si>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</si>
  <si>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</si>
  <si>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</si>
  <si>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</si>
  <si>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</si>
  <si>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</si>
  <si>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</si>
  <si>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</si>
  <si>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</si>
  <si>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</si>
  <si>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</si>
  <si>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</si>
  <si>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</si>
  <si>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</si>
  <si>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</si>
  <si>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</si>
  <si>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</si>
  <si>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</si>
  <si>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</si>
  <si>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</si>
  <si>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</si>
  <si>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</si>
  <si>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</si>
  <si>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</si>
  <si>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</si>
  <si>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</si>
  <si>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</si>
  <si>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</si>
  <si>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</si>
  <si>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</si>
  <si>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</si>
  <si>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</si>
  <si>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</si>
  <si>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</si>
  <si>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</si>
  <si>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</si>
  <si>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</si>
  <si>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</si>
  <si>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</si>
  <si>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</si>
  <si>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</si>
  <si>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</si>
  <si>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</si>
  <si>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</si>
  <si>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</si>
  <si>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</si>
  <si>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</si>
  <si>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</si>
  <si>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</si>
  <si>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</si>
  <si>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</si>
  <si>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</si>
  <si>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</si>
  <si>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</si>
  <si>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</si>
  <si>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三川町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</si>
  <si>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</si>
  <si>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</si>
  <si>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</si>
  <si>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</si>
  <si>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</si>
  <si>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</si>
  <si>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</si>
  <si>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</si>
  <si>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</si>
  <si>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</si>
  <si>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</si>
  <si>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</si>
  <si>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</si>
  <si>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</si>
  <si>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</si>
  <si>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</si>
  <si>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</si>
  <si>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①有形固定資産減価償却率は、本事業が地方公営企業法非適用であるため、該当数値なしである。
　②管渠老朽化率が、法定耐用年数を超過した管渠がないため該当数値なしである。
　③管渠改善率は、②と同様の理由により管渠改善は実施していないため0%である。
　平成7年度以降、計画的に管渠の点検及び清掃を実施しており、当面は耐用年数に余裕があることから、同様の維持管理を継続的に実施していく予定である。</t>
    <rPh sb="2" eb="8">
      <t>ユウケイコテイシサン</t>
    </rPh>
    <rPh sb="8" eb="13">
      <t>ゲンカショウキャクリツ</t>
    </rPh>
    <rPh sb="15" eb="18">
      <t>ホンジギョウ</t>
    </rPh>
    <rPh sb="19" eb="29">
      <t>チホウコウエイキギョウホウヒテキヨウ</t>
    </rPh>
    <rPh sb="35" eb="39">
      <t>ガイトウスウチ</t>
    </rPh>
    <rPh sb="48" eb="53">
      <t>カンキョロウキュウカ</t>
    </rPh>
    <rPh sb="53" eb="54">
      <t>リツ</t>
    </rPh>
    <rPh sb="56" eb="62">
      <t>ホウテイタイヨウネンスウ</t>
    </rPh>
    <rPh sb="63" eb="65">
      <t>チョウカ</t>
    </rPh>
    <rPh sb="67" eb="69">
      <t>カンキョ</t>
    </rPh>
    <rPh sb="74" eb="78">
      <t>ガイトウスウチ</t>
    </rPh>
    <rPh sb="87" eb="92">
      <t>カンキョカイゼンリツ</t>
    </rPh>
    <rPh sb="96" eb="98">
      <t>ドウヨウ</t>
    </rPh>
    <rPh sb="99" eb="101">
      <t>リユウ</t>
    </rPh>
    <rPh sb="104" eb="108">
      <t>カンキョカイゼン</t>
    </rPh>
    <rPh sb="109" eb="111">
      <t>ジッシ</t>
    </rPh>
    <phoneticPr fontId="4"/>
  </si>
  <si>
    <t>　類似団体との比較では全般的に良好な数値となってはいるが、全国的な人口減少や節水意識の向上により料金収入の伸びが期待できない状況にある。また、企業債の償還が多額のため、一般会計からの繰入金に依存した経営となっている。
　令和6年度に予定している地方公営企業法の適用により、以降は経営状況や財政状況の明確化、さらにはより具体的な類似団体との比較が期待できることから、それら分析を踏まえ料金の適正化に向けた検討を行うものとする。</t>
    <rPh sb="1" eb="5">
      <t>ルイジダンタイ</t>
    </rPh>
    <rPh sb="7" eb="9">
      <t>ヒカク</t>
    </rPh>
    <rPh sb="11" eb="14">
      <t>ゼンパンテキ</t>
    </rPh>
    <rPh sb="15" eb="17">
      <t>リョウコウ</t>
    </rPh>
    <rPh sb="18" eb="20">
      <t>スウチ</t>
    </rPh>
    <rPh sb="29" eb="32">
      <t>ゼンコクテキ</t>
    </rPh>
    <rPh sb="33" eb="35">
      <t>ジンコウ</t>
    </rPh>
    <rPh sb="35" eb="37">
      <t>ゲンショウ</t>
    </rPh>
    <rPh sb="38" eb="42">
      <t>セッスイイシキ</t>
    </rPh>
    <rPh sb="43" eb="45">
      <t>コウジョウ</t>
    </rPh>
    <rPh sb="48" eb="52">
      <t>リョウキンシュウニュウ</t>
    </rPh>
    <rPh sb="53" eb="54">
      <t>ノ</t>
    </rPh>
    <rPh sb="56" eb="58">
      <t>キタイ</t>
    </rPh>
    <rPh sb="62" eb="64">
      <t>ジョウキョウ</t>
    </rPh>
    <rPh sb="71" eb="74">
      <t>キギョウサイ</t>
    </rPh>
    <rPh sb="75" eb="77">
      <t>ショウカン</t>
    </rPh>
    <rPh sb="78" eb="80">
      <t>タガク</t>
    </rPh>
    <rPh sb="84" eb="88">
      <t>イッパンカイケイ</t>
    </rPh>
    <rPh sb="91" eb="94">
      <t>クリイレキン</t>
    </rPh>
    <rPh sb="95" eb="97">
      <t>イゾン</t>
    </rPh>
    <rPh sb="99" eb="101">
      <t>ケイエイ</t>
    </rPh>
    <rPh sb="110" eb="112">
      <t>レイワ</t>
    </rPh>
    <rPh sb="113" eb="115">
      <t>ネンド</t>
    </rPh>
    <rPh sb="116" eb="118">
      <t>ヨテイ</t>
    </rPh>
    <rPh sb="122" eb="129">
      <t>チホウコウエイキギョウホウ</t>
    </rPh>
    <rPh sb="130" eb="132">
      <t>テキヨウ</t>
    </rPh>
    <rPh sb="136" eb="138">
      <t>イコウ</t>
    </rPh>
    <rPh sb="139" eb="141">
      <t>ケイエイ</t>
    </rPh>
    <rPh sb="141" eb="143">
      <t>ジョウキョウ</t>
    </rPh>
    <rPh sb="144" eb="148">
      <t>ザイセイジョウキョウ</t>
    </rPh>
    <rPh sb="149" eb="152">
      <t>メイカクカ</t>
    </rPh>
    <rPh sb="159" eb="162">
      <t>グタイテキ</t>
    </rPh>
    <rPh sb="163" eb="167">
      <t>ルイジダンタイ</t>
    </rPh>
    <rPh sb="169" eb="171">
      <t>ヒカク</t>
    </rPh>
    <rPh sb="172" eb="174">
      <t>キタイ</t>
    </rPh>
    <rPh sb="185" eb="187">
      <t>ブンセキ</t>
    </rPh>
    <rPh sb="188" eb="189">
      <t>フ</t>
    </rPh>
    <rPh sb="191" eb="193">
      <t>リョウキン</t>
    </rPh>
    <rPh sb="194" eb="197">
      <t>テキセイカ</t>
    </rPh>
    <rPh sb="198" eb="199">
      <t>ム</t>
    </rPh>
    <rPh sb="201" eb="203">
      <t>ケントウ</t>
    </rPh>
    <rPh sb="204" eb="205">
      <t>オコナ</t>
    </rPh>
    <phoneticPr fontId="4"/>
  </si>
  <si>
    <t>　①収益的収支比率は、企業債の償還が進んだことにより元金分が減少したものの、使用料収入が減少し総収益が減少したこと、光熱水費等の上昇や地方公営企業法適用に係る経費が増額となったことを受け総費用が増となったことにより、前年度比で2.09％の減となった。
　②及び③は、本事業が地方公営企業法非適用のため、該当数値はない。
　④企業債残高対事業規模比率は、使用料収入に対する企業債残高の比率であるが、本町では企業債の償還財源を一般会計繰入金としていることから0％としている。
　⑤経費回収率は、使用料収入の減少や、光熱水費等の上昇により汚水処理費が増額となったことにより前年度比で15.31％の減となっているが、類似団体との比較では+19.79％上回っている。
　⑥汚水処理原価も、⑤と同様の理由により前年度比で+34.27円、類似団体との比較では-30.62円となっている。
　⑦施設利用率は、前年度から横ばいで、類似団体との比較では+0.57％上回っている。
　⑧水洗化率は99％を超えており、人口減少により前年度比で+0.07％微増している。未接続世帯の多くは高齢（独居）世帯などの個別の事情がある世帯であることから、今後の接続は望めない状況にある。</t>
    <rPh sb="38" eb="41">
      <t>シヨウリョウ</t>
    </rPh>
    <rPh sb="41" eb="43">
      <t>シュウニュウ</t>
    </rPh>
    <rPh sb="44" eb="46">
      <t>ゲンショウ</t>
    </rPh>
    <rPh sb="47" eb="50">
      <t>ソウシュウエキ</t>
    </rPh>
    <rPh sb="51" eb="53">
      <t>ゲンショウ</t>
    </rPh>
    <rPh sb="58" eb="62">
      <t>コウネツスイヒ</t>
    </rPh>
    <rPh sb="62" eb="63">
      <t>トウ</t>
    </rPh>
    <rPh sb="64" eb="66">
      <t>ジョウショウ</t>
    </rPh>
    <rPh sb="67" eb="74">
      <t>チホウコウエイキギョウホウ</t>
    </rPh>
    <rPh sb="74" eb="76">
      <t>テキヨウ</t>
    </rPh>
    <rPh sb="77" eb="78">
      <t>カカ</t>
    </rPh>
    <rPh sb="79" eb="81">
      <t>ケイヒ</t>
    </rPh>
    <rPh sb="82" eb="84">
      <t>ゾウガク</t>
    </rPh>
    <rPh sb="91" eb="92">
      <t>ウ</t>
    </rPh>
    <rPh sb="93" eb="94">
      <t>ソウ</t>
    </rPh>
    <rPh sb="94" eb="96">
      <t>ヒヨウ</t>
    </rPh>
    <rPh sb="97" eb="98">
      <t>ゾウ</t>
    </rPh>
    <rPh sb="108" eb="112">
      <t>ゼンネンドヒ</t>
    </rPh>
    <rPh sb="119" eb="120">
      <t>ゲン</t>
    </rPh>
    <rPh sb="128" eb="129">
      <t>オヨ</t>
    </rPh>
    <rPh sb="133" eb="136">
      <t>ホンジギョウ</t>
    </rPh>
    <rPh sb="137" eb="144">
      <t>チホウコウエイキギョウホウ</t>
    </rPh>
    <rPh sb="144" eb="147">
      <t>ヒテキヨウ</t>
    </rPh>
    <rPh sb="151" eb="155">
      <t>ガイトウスウチ</t>
    </rPh>
    <rPh sb="162" eb="167">
      <t>キギョウサイザンダカ</t>
    </rPh>
    <rPh sb="167" eb="170">
      <t>タイジギョウ</t>
    </rPh>
    <rPh sb="170" eb="174">
      <t>キボヒリツ</t>
    </rPh>
    <rPh sb="176" eb="179">
      <t>シヨウリョウ</t>
    </rPh>
    <rPh sb="179" eb="181">
      <t>シュウニュウ</t>
    </rPh>
    <rPh sb="182" eb="183">
      <t>タイ</t>
    </rPh>
    <rPh sb="185" eb="190">
      <t>キギョウサイザンダカ</t>
    </rPh>
    <rPh sb="191" eb="193">
      <t>ヒリツ</t>
    </rPh>
    <rPh sb="198" eb="200">
      <t>ホンチョウ</t>
    </rPh>
    <rPh sb="202" eb="205">
      <t>キギョウサイ</t>
    </rPh>
    <rPh sb="206" eb="210">
      <t>ショウカンザイゲン</t>
    </rPh>
    <rPh sb="211" eb="218">
      <t>イッパンカイケイクリイレキン</t>
    </rPh>
    <rPh sb="238" eb="243">
      <t>ケイヒカイシュウリツ</t>
    </rPh>
    <rPh sb="266" eb="271">
      <t>オスイショリヒ</t>
    </rPh>
    <rPh sb="283" eb="287">
      <t>ゼンネンドヒ</t>
    </rPh>
    <rPh sb="304" eb="308">
      <t>ルイジダンタイ</t>
    </rPh>
    <rPh sb="310" eb="312">
      <t>ヒカク</t>
    </rPh>
    <rPh sb="321" eb="323">
      <t>ウワマワ</t>
    </rPh>
    <rPh sb="331" eb="337">
      <t>オスイショリゲンカ</t>
    </rPh>
    <rPh sb="341" eb="343">
      <t>ドウヨウ</t>
    </rPh>
    <rPh sb="344" eb="346">
      <t>リユウ</t>
    </rPh>
    <rPh sb="349" eb="353">
      <t>ゼンネンドヒ</t>
    </rPh>
    <rPh sb="360" eb="361">
      <t>エン</t>
    </rPh>
    <rPh sb="362" eb="366">
      <t>ルイジダンタイ</t>
    </rPh>
    <rPh sb="368" eb="370">
      <t>ヒカク</t>
    </rPh>
    <rPh sb="378" eb="379">
      <t>エン</t>
    </rPh>
    <rPh sb="389" eb="394">
      <t>シセツリヨウリツ</t>
    </rPh>
    <rPh sb="396" eb="399">
      <t>ゼンネンド</t>
    </rPh>
    <rPh sb="401" eb="402">
      <t>ヨコ</t>
    </rPh>
    <rPh sb="432" eb="436">
      <t>スイセンカリツ</t>
    </rPh>
    <rPh sb="441" eb="442">
      <t>コ</t>
    </rPh>
    <rPh sb="447" eb="451">
      <t>ジンコウゲンショウ</t>
    </rPh>
    <rPh sb="465" eb="467">
      <t>ビゾウ</t>
    </rPh>
    <rPh sb="472" eb="477">
      <t>ミセツゾクセタイ</t>
    </rPh>
    <rPh sb="478" eb="479">
      <t>オオ</t>
    </rPh>
    <rPh sb="481" eb="483">
      <t>コウレイ</t>
    </rPh>
    <rPh sb="484" eb="486">
      <t>ドッキョ</t>
    </rPh>
    <rPh sb="487" eb="489">
      <t>セタイ</t>
    </rPh>
    <rPh sb="492" eb="494">
      <t>コベツ</t>
    </rPh>
    <rPh sb="495" eb="497">
      <t>ジジョウ</t>
    </rPh>
    <rPh sb="500" eb="502">
      <t>セタイ</t>
    </rPh>
    <rPh sb="510" eb="512">
      <t>コンゴ</t>
    </rPh>
    <rPh sb="513" eb="515">
      <t>セツゾク</t>
    </rPh>
    <rPh sb="516" eb="517">
      <t>ノゾ</t>
    </rPh>
    <rPh sb="520" eb="522">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</si>
</sst>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88F-431F-8DAF-5C856230CE8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0.01</c:v>
                </c:pt>
              </c:numCache>
            </c:numRef>
          </c:val>
          <c:smooth val="0"/>
          <c:extLst>
            <c:ext xmlns:c16="http://schemas.microsoft.com/office/drawing/2014/chart" uri="{C3380CC4-5D6E-409C-BE32-E72D297353CC}">
              <c16:uniqueId val="{00000001-488F-431F-8DAF-5C856230CE8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50.04</c:v>
                </c:pt>
                <c:pt idx="1">
                  <c:v>50.04</c:v>
                </c:pt>
                <c:pt idx="2">
                  <c:v>50.04</c:v>
                </c:pt>
                <c:pt idx="3">
                  <c:v>53.47</c:v>
                </c:pt>
                <c:pt idx="4">
                  <c:v>53.47</c:v>
                </c:pt>
              </c:numCache>
            </c:numRef>
          </c:val>
          <c:extLst>
            <c:ext xmlns:c16="http://schemas.microsoft.com/office/drawing/2014/chart" uri="{C3380CC4-5D6E-409C-BE32-E72D297353CC}">
              <c16:uniqueId val="{00000000-4043-4F1E-B96D-9927CD2472A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52.9</c:v>
                </c:pt>
              </c:numCache>
            </c:numRef>
          </c:val>
          <c:smooth val="0"/>
          <c:extLst>
            <c:ext xmlns:c16="http://schemas.microsoft.com/office/drawing/2014/chart" uri="{C3380CC4-5D6E-409C-BE32-E72D297353CC}">
              <c16:uniqueId val="{00000001-4043-4F1E-B96D-9927CD2472A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97.99</c:v>
                </c:pt>
                <c:pt idx="1">
                  <c:v>98.24</c:v>
                </c:pt>
                <c:pt idx="2">
                  <c:v>99.37</c:v>
                </c:pt>
                <c:pt idx="3">
                  <c:v>99.44</c:v>
                </c:pt>
                <c:pt idx="4">
                  <c:v>99.51</c:v>
                </c:pt>
              </c:numCache>
            </c:numRef>
          </c:val>
          <c:extLst>
            <c:ext xmlns:c16="http://schemas.microsoft.com/office/drawing/2014/chart" uri="{C3380CC4-5D6E-409C-BE32-E72D297353CC}">
              <c16:uniqueId val="{00000000-5DCE-4567-8E89-FB6859C5A12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90.3</c:v>
                </c:pt>
              </c:numCache>
            </c:numRef>
          </c:val>
          <c:smooth val="0"/>
          <c:extLst>
            <c:ext xmlns:c16="http://schemas.microsoft.com/office/drawing/2014/chart" uri="{C3380CC4-5D6E-409C-BE32-E72D297353CC}">
              <c16:uniqueId val="{00000001-5DCE-4567-8E89-FB6859C5A12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57.47</c:v>
                </c:pt>
                <c:pt idx="1">
                  <c:v>56.77</c:v>
                </c:pt>
                <c:pt idx="2">
                  <c:v>55.05</c:v>
                </c:pt>
                <c:pt idx="3">
                  <c:v>59.08</c:v>
                </c:pt>
                <c:pt idx="4">
                  <c:v>56.99</c:v>
                </c:pt>
              </c:numCache>
            </c:numRef>
          </c:val>
          <c:extLst>
            <c:ext xmlns:c16="http://schemas.microsoft.com/office/drawing/2014/chart" uri="{C3380CC4-5D6E-409C-BE32-E72D297353CC}">
              <c16:uniqueId val="{00000000-054F-4A00-AEF0-77582B2792D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54F-4A00-AEF0-77582B2792D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D00-4CEE-8934-41432E83BED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D00-4CEE-8934-41432E83BED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291-44BF-BB54-89BC1EB999E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291-44BF-BB54-89BC1EB999E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86A-4D5C-8C87-6547559A858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86A-4D5C-8C87-6547559A858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9A0-4D68-A394-C0550829AF3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9A0-4D68-A394-C0550829AF3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A0F-4DA5-B492-2F143301EC2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718.49</c:v>
                </c:pt>
              </c:numCache>
            </c:numRef>
          </c:val>
          <c:smooth val="0"/>
          <c:extLst>
            <c:ext xmlns:c16="http://schemas.microsoft.com/office/drawing/2014/chart" uri="{C3380CC4-5D6E-409C-BE32-E72D297353CC}">
              <c16:uniqueId val="{00000001-2A0F-4DA5-B492-2F143301EC2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85.52</c:v>
                </c:pt>
                <c:pt idx="1">
                  <c:v>84.77</c:v>
                </c:pt>
                <c:pt idx="2">
                  <c:v>80.55</c:v>
                </c:pt>
                <c:pt idx="3">
                  <c:v>96.92</c:v>
                </c:pt>
                <c:pt idx="4">
                  <c:v>81.61</c:v>
                </c:pt>
              </c:numCache>
            </c:numRef>
          </c:val>
          <c:extLst>
            <c:ext xmlns:c16="http://schemas.microsoft.com/office/drawing/2014/chart" uri="{C3380CC4-5D6E-409C-BE32-E72D297353CC}">
              <c16:uniqueId val="{00000000-C09E-4F31-8B94-6C93D730395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61.82</c:v>
                </c:pt>
              </c:numCache>
            </c:numRef>
          </c:val>
          <c:smooth val="0"/>
          <c:extLst>
            <c:ext xmlns:c16="http://schemas.microsoft.com/office/drawing/2014/chart" uri="{C3380CC4-5D6E-409C-BE32-E72D297353CC}">
              <c16:uniqueId val="{00000001-C09E-4F31-8B94-6C93D730395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202.44</c:v>
                </c:pt>
                <c:pt idx="1">
                  <c:v>206.2</c:v>
                </c:pt>
                <c:pt idx="2">
                  <c:v>218.65</c:v>
                </c:pt>
                <c:pt idx="3">
                  <c:v>182.01</c:v>
                </c:pt>
                <c:pt idx="4">
                  <c:v>216.28</c:v>
                </c:pt>
              </c:numCache>
            </c:numRef>
          </c:val>
          <c:extLst>
            <c:ext xmlns:c16="http://schemas.microsoft.com/office/drawing/2014/chart" uri="{C3380CC4-5D6E-409C-BE32-E72D297353CC}">
              <c16:uniqueId val="{00000000-79B7-405F-A250-E86DBF218F3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246.9</c:v>
                </c:pt>
              </c:numCache>
            </c:numRef>
          </c:val>
          <c:smooth val="0"/>
          <c:extLst>
            <c:ext xmlns:c16="http://schemas.microsoft.com/office/drawing/2014/chart" uri="{C3380CC4-5D6E-409C-BE32-E72D297353CC}">
              <c16:uniqueId val="{00000001-79B7-405F-A250-E86DBF218F3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G10" zoomScaleNormal="100" workbookViewId="0">
      <selection activeCell="BL16" sqref="BL16:BZ44"/>
    </sheetView>
  </sheetViews>
  <sheetFormatPr defaultColWidth="2.625" defaultRowHeight="13.5" x14ac:dyDescent="0.15"/>
  <cols>
    <col min="1" max="1" width="2.625" customWidth="1"/>
    <col min="2" max="46" width="3.75" customWidth="1"/>
    <col min="47" max="47" width="3.875" customWidth="1"/>
    <col min="48"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三川町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75" t="s">
        <v>9</v>
      </c>
      <c r="BM7" s="76"/>
      <c r="BN7" s="76"/>
      <c r="BO7" s="76"/>
      <c r="BP7" s="76"/>
      <c r="BQ7" s="76"/>
      <c r="BR7" s="76"/>
      <c r="BS7" s="76"/>
      <c r="BT7" s="76"/>
      <c r="BU7" s="76"/>
      <c r="BV7" s="76"/>
      <c r="BW7" s="76"/>
      <c r="BX7" s="76"/>
      <c r="BY7" s="77"/>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F1</v>
      </c>
      <c r="X8" s="71"/>
      <c r="Y8" s="71"/>
      <c r="Z8" s="71"/>
      <c r="AA8" s="71"/>
      <c r="AB8" s="71"/>
      <c r="AC8" s="71"/>
      <c r="AD8" s="72" t="str">
        <f>データ!$M$6</f>
        <v>非設置</v>
      </c>
      <c r="AE8" s="72"/>
      <c r="AF8" s="72"/>
      <c r="AG8" s="72"/>
      <c r="AH8" s="72"/>
      <c r="AI8" s="72"/>
      <c r="AJ8" s="72"/>
      <c r="AK8" s="3"/>
      <c r="AL8" s="45">
        <f>データ!S6</f>
        <v>7195</v>
      </c>
      <c r="AM8" s="45"/>
      <c r="AN8" s="45"/>
      <c r="AO8" s="45"/>
      <c r="AP8" s="45"/>
      <c r="AQ8" s="45"/>
      <c r="AR8" s="45"/>
      <c r="AS8" s="45"/>
      <c r="AT8" s="46">
        <f>データ!T6</f>
        <v>33.22</v>
      </c>
      <c r="AU8" s="46"/>
      <c r="AV8" s="46"/>
      <c r="AW8" s="46"/>
      <c r="AX8" s="46"/>
      <c r="AY8" s="46"/>
      <c r="AZ8" s="46"/>
      <c r="BA8" s="46"/>
      <c r="BB8" s="46">
        <f>データ!U6</f>
        <v>216.59</v>
      </c>
      <c r="BC8" s="46"/>
      <c r="BD8" s="46"/>
      <c r="BE8" s="46"/>
      <c r="BF8" s="46"/>
      <c r="BG8" s="46"/>
      <c r="BH8" s="46"/>
      <c r="BI8" s="46"/>
      <c r="BJ8" s="3"/>
      <c r="BK8" s="3"/>
      <c r="BL8" s="67" t="s">
        <v>10</v>
      </c>
      <c r="BM8" s="68"/>
      <c r="BN8" s="69" t="s">
        <v>11</v>
      </c>
      <c r="BO8" s="69"/>
      <c r="BP8" s="69"/>
      <c r="BQ8" s="69"/>
      <c r="BR8" s="69"/>
      <c r="BS8" s="69"/>
      <c r="BT8" s="69"/>
      <c r="BU8" s="69"/>
      <c r="BV8" s="69"/>
      <c r="BW8" s="69"/>
      <c r="BX8" s="69"/>
      <c r="BY8" s="70"/>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34.06</v>
      </c>
      <c r="Q10" s="46"/>
      <c r="R10" s="46"/>
      <c r="S10" s="46"/>
      <c r="T10" s="46"/>
      <c r="U10" s="46"/>
      <c r="V10" s="46"/>
      <c r="W10" s="46">
        <f>データ!Q6</f>
        <v>89.23</v>
      </c>
      <c r="X10" s="46"/>
      <c r="Y10" s="46"/>
      <c r="Z10" s="46"/>
      <c r="AA10" s="46"/>
      <c r="AB10" s="46"/>
      <c r="AC10" s="46"/>
      <c r="AD10" s="45">
        <f>データ!R6</f>
        <v>3436</v>
      </c>
      <c r="AE10" s="45"/>
      <c r="AF10" s="45"/>
      <c r="AG10" s="45"/>
      <c r="AH10" s="45"/>
      <c r="AI10" s="45"/>
      <c r="AJ10" s="45"/>
      <c r="AK10" s="2"/>
      <c r="AL10" s="45">
        <f>データ!V6</f>
        <v>2430</v>
      </c>
      <c r="AM10" s="45"/>
      <c r="AN10" s="45"/>
      <c r="AO10" s="45"/>
      <c r="AP10" s="45"/>
      <c r="AQ10" s="45"/>
      <c r="AR10" s="45"/>
      <c r="AS10" s="45"/>
      <c r="AT10" s="46">
        <f>データ!W6</f>
        <v>1.56</v>
      </c>
      <c r="AU10" s="46"/>
      <c r="AV10" s="46"/>
      <c r="AW10" s="46"/>
      <c r="AX10" s="46"/>
      <c r="AY10" s="46"/>
      <c r="AZ10" s="46"/>
      <c r="BA10" s="46"/>
      <c r="BB10" s="46">
        <f>データ!X6</f>
        <v>1557.69</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1" t="s">
        <v>26</v>
      </c>
      <c r="BM14" s="62"/>
      <c r="BN14" s="62"/>
      <c r="BO14" s="62"/>
      <c r="BP14" s="62"/>
      <c r="BQ14" s="62"/>
      <c r="BR14" s="62"/>
      <c r="BS14" s="62"/>
      <c r="BT14" s="62"/>
      <c r="BU14" s="62"/>
      <c r="BV14" s="62"/>
      <c r="BW14" s="62"/>
      <c r="BX14" s="62"/>
      <c r="BY14" s="62"/>
      <c r="BZ14" s="63"/>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64"/>
      <c r="BM15" s="65"/>
      <c r="BN15" s="65"/>
      <c r="BO15" s="65"/>
      <c r="BP15" s="65"/>
      <c r="BQ15" s="65"/>
      <c r="BR15" s="65"/>
      <c r="BS15" s="65"/>
      <c r="BT15" s="65"/>
      <c r="BU15" s="65"/>
      <c r="BV15" s="65"/>
      <c r="BW15" s="65"/>
      <c r="BX15" s="65"/>
      <c r="BY15" s="65"/>
      <c r="BZ15" s="6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117</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【809.19】</v>
      </c>
      <c r="I86" s="12" t="str">
        <f>データ!CA6</f>
        <v>【57.02】</v>
      </c>
      <c r="J86" s="12" t="str">
        <f>データ!CL6</f>
        <v>【273.68】</v>
      </c>
      <c r="K86" s="12" t="str">
        <f>データ!CW6</f>
        <v>【52.55】</v>
      </c>
      <c r="L86" s="12" t="str">
        <f>データ!DH6</f>
        <v>【87.30】</v>
      </c>
      <c r="M86" s="12" t="s">
        <v>43</v>
      </c>
      <c r="N86" s="12" t="s">
        <v>43</v>
      </c>
      <c r="O86" s="12" t="str">
        <f>データ!EO6</f>
        <v>【0.02】</v>
      </c>
    </row>
  </sheetData>
  <sheetProtection algorithmName="SHA-512" hashValue="qxz3dqtrQwwOL+DD2QSrmdhFaCKi02f79bnVXWsUG4FfmT2drFetYGN6QaX2a4zIaScvxeyYO8MVh9iZsnZZ1g==" saltValue="0YXWcfg4LYBNYJUId3Hbk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9" t="s">
        <v>53</v>
      </c>
      <c r="I3" s="80"/>
      <c r="J3" s="80"/>
      <c r="K3" s="80"/>
      <c r="L3" s="80"/>
      <c r="M3" s="80"/>
      <c r="N3" s="80"/>
      <c r="O3" s="80"/>
      <c r="P3" s="80"/>
      <c r="Q3" s="80"/>
      <c r="R3" s="80"/>
      <c r="S3" s="80"/>
      <c r="T3" s="80"/>
      <c r="U3" s="80"/>
      <c r="V3" s="80"/>
      <c r="W3" s="80"/>
      <c r="X3" s="81"/>
      <c r="Y3" s="85" t="s">
        <v>54</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55</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5" x14ac:dyDescent="0.15">
      <c r="A4" s="14" t="s">
        <v>56</v>
      </c>
      <c r="B4" s="16"/>
      <c r="C4" s="16"/>
      <c r="D4" s="16"/>
      <c r="E4" s="16"/>
      <c r="F4" s="16"/>
      <c r="G4" s="16"/>
      <c r="H4" s="82"/>
      <c r="I4" s="83"/>
      <c r="J4" s="83"/>
      <c r="K4" s="83"/>
      <c r="L4" s="83"/>
      <c r="M4" s="83"/>
      <c r="N4" s="83"/>
      <c r="O4" s="83"/>
      <c r="P4" s="83"/>
      <c r="Q4" s="83"/>
      <c r="R4" s="83"/>
      <c r="S4" s="83"/>
      <c r="T4" s="83"/>
      <c r="U4" s="83"/>
      <c r="V4" s="83"/>
      <c r="W4" s="83"/>
      <c r="X4" s="84"/>
      <c r="Y4" s="78" t="s">
        <v>57</v>
      </c>
      <c r="Z4" s="78"/>
      <c r="AA4" s="78"/>
      <c r="AB4" s="78"/>
      <c r="AC4" s="78"/>
      <c r="AD4" s="78"/>
      <c r="AE4" s="78"/>
      <c r="AF4" s="78"/>
      <c r="AG4" s="78"/>
      <c r="AH4" s="78"/>
      <c r="AI4" s="78"/>
      <c r="AJ4" s="78" t="s">
        <v>58</v>
      </c>
      <c r="AK4" s="78"/>
      <c r="AL4" s="78"/>
      <c r="AM4" s="78"/>
      <c r="AN4" s="78"/>
      <c r="AO4" s="78"/>
      <c r="AP4" s="78"/>
      <c r="AQ4" s="78"/>
      <c r="AR4" s="78"/>
      <c r="AS4" s="78"/>
      <c r="AT4" s="78"/>
      <c r="AU4" s="78" t="s">
        <v>59</v>
      </c>
      <c r="AV4" s="78"/>
      <c r="AW4" s="78"/>
      <c r="AX4" s="78"/>
      <c r="AY4" s="78"/>
      <c r="AZ4" s="78"/>
      <c r="BA4" s="78"/>
      <c r="BB4" s="78"/>
      <c r="BC4" s="78"/>
      <c r="BD4" s="78"/>
      <c r="BE4" s="78"/>
      <c r="BF4" s="78" t="s">
        <v>60</v>
      </c>
      <c r="BG4" s="78"/>
      <c r="BH4" s="78"/>
      <c r="BI4" s="78"/>
      <c r="BJ4" s="78"/>
      <c r="BK4" s="78"/>
      <c r="BL4" s="78"/>
      <c r="BM4" s="78"/>
      <c r="BN4" s="78"/>
      <c r="BO4" s="78"/>
      <c r="BP4" s="78"/>
      <c r="BQ4" s="78" t="s">
        <v>61</v>
      </c>
      <c r="BR4" s="78"/>
      <c r="BS4" s="78"/>
      <c r="BT4" s="78"/>
      <c r="BU4" s="78"/>
      <c r="BV4" s="78"/>
      <c r="BW4" s="78"/>
      <c r="BX4" s="78"/>
      <c r="BY4" s="78"/>
      <c r="BZ4" s="78"/>
      <c r="CA4" s="78"/>
      <c r="CB4" s="78" t="s">
        <v>62</v>
      </c>
      <c r="CC4" s="78"/>
      <c r="CD4" s="78"/>
      <c r="CE4" s="78"/>
      <c r="CF4" s="78"/>
      <c r="CG4" s="78"/>
      <c r="CH4" s="78"/>
      <c r="CI4" s="78"/>
      <c r="CJ4" s="78"/>
      <c r="CK4" s="78"/>
      <c r="CL4" s="78"/>
      <c r="CM4" s="78" t="s">
        <v>63</v>
      </c>
      <c r="CN4" s="78"/>
      <c r="CO4" s="78"/>
      <c r="CP4" s="78"/>
      <c r="CQ4" s="78"/>
      <c r="CR4" s="78"/>
      <c r="CS4" s="78"/>
      <c r="CT4" s="78"/>
      <c r="CU4" s="78"/>
      <c r="CV4" s="78"/>
      <c r="CW4" s="78"/>
      <c r="CX4" s="78" t="s">
        <v>64</v>
      </c>
      <c r="CY4" s="78"/>
      <c r="CZ4" s="78"/>
      <c r="DA4" s="78"/>
      <c r="DB4" s="78"/>
      <c r="DC4" s="78"/>
      <c r="DD4" s="78"/>
      <c r="DE4" s="78"/>
      <c r="DF4" s="78"/>
      <c r="DG4" s="78"/>
      <c r="DH4" s="78"/>
      <c r="DI4" s="78" t="s">
        <v>65</v>
      </c>
      <c r="DJ4" s="78"/>
      <c r="DK4" s="78"/>
      <c r="DL4" s="78"/>
      <c r="DM4" s="78"/>
      <c r="DN4" s="78"/>
      <c r="DO4" s="78"/>
      <c r="DP4" s="78"/>
      <c r="DQ4" s="78"/>
      <c r="DR4" s="78"/>
      <c r="DS4" s="78"/>
      <c r="DT4" s="78" t="s">
        <v>66</v>
      </c>
      <c r="DU4" s="78"/>
      <c r="DV4" s="78"/>
      <c r="DW4" s="78"/>
      <c r="DX4" s="78"/>
      <c r="DY4" s="78"/>
      <c r="DZ4" s="78"/>
      <c r="EA4" s="78"/>
      <c r="EB4" s="78"/>
      <c r="EC4" s="78"/>
      <c r="ED4" s="78"/>
      <c r="EE4" s="78" t="s">
        <v>67</v>
      </c>
      <c r="EF4" s="78"/>
      <c r="EG4" s="78"/>
      <c r="EH4" s="78"/>
      <c r="EI4" s="78"/>
      <c r="EJ4" s="78"/>
      <c r="EK4" s="78"/>
      <c r="EL4" s="78"/>
      <c r="EM4" s="78"/>
      <c r="EN4" s="78"/>
      <c r="EO4" s="78"/>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2022</v>
      </c>
      <c r="C6" s="19">
        <f t="shared" ref="C6:X6" si="3">C7</f>
        <v>64262</v>
      </c>
      <c r="D6" s="19">
        <f t="shared" si="3"/>
        <v>47</v>
      </c>
      <c r="E6" s="19">
        <f t="shared" si="3"/>
        <v>17</v>
      </c>
      <c r="F6" s="19">
        <f t="shared" si="3"/>
        <v>5</v>
      </c>
      <c r="G6" s="19">
        <f t="shared" si="3"/>
        <v>0</v>
      </c>
      <c r="H6" s="19" t="str">
        <f t="shared" si="3"/>
        <v>山形県　三川町</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34.06</v>
      </c>
      <c r="Q6" s="20">
        <f t="shared" si="3"/>
        <v>89.23</v>
      </c>
      <c r="R6" s="20">
        <f t="shared" si="3"/>
        <v>3436</v>
      </c>
      <c r="S6" s="20">
        <f t="shared" si="3"/>
        <v>7195</v>
      </c>
      <c r="T6" s="20">
        <f t="shared" si="3"/>
        <v>33.22</v>
      </c>
      <c r="U6" s="20">
        <f t="shared" si="3"/>
        <v>216.59</v>
      </c>
      <c r="V6" s="20">
        <f t="shared" si="3"/>
        <v>2430</v>
      </c>
      <c r="W6" s="20">
        <f t="shared" si="3"/>
        <v>1.56</v>
      </c>
      <c r="X6" s="20">
        <f t="shared" si="3"/>
        <v>1557.69</v>
      </c>
      <c r="Y6" s="21">
        <f>IF(Y7="",NA(),Y7)</f>
        <v>57.47</v>
      </c>
      <c r="Z6" s="21">
        <f t="shared" ref="Z6:AH6" si="4">IF(Z7="",NA(),Z7)</f>
        <v>56.77</v>
      </c>
      <c r="AA6" s="21">
        <f t="shared" si="4"/>
        <v>55.05</v>
      </c>
      <c r="AB6" s="21">
        <f t="shared" si="4"/>
        <v>59.08</v>
      </c>
      <c r="AC6" s="21">
        <f t="shared" si="4"/>
        <v>56.99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789.46</v>
      </c>
      <c r="BL6" s="21">
        <f t="shared" si="7"/>
        <v>826.83</v>
      </c>
      <c r="BM6" s="21">
        <f t="shared" si="7"/>
        <v>867.83</v>
      </c>
      <c r="BN6" s="21">
        <f t="shared" si="7"/>
        <v>791.76</v>
      </c>
      <c r="BO6" s="21">
        <f t="shared" si="7"/>
        <v>718.49</v>
      </c>
      <c r="BP6" s="20" t="str">
        <f>IF(BP7="","",IF(BP7="-","【-】","【"&amp;SUBSTITUTE(TEXT(BP7,"#,##0.00"),"-","△")&amp;"】"))</f>
        <v>【809.19】</v>
      </c>
      <c r="BQ6" s="21">
        <f>IF(BQ7="",NA(),BQ7)</f>
        <v>85.52</v>
      </c>
      <c r="BR6" s="21">
        <f t="shared" ref="BR6:BZ6" si="8">IF(BR7="",NA(),BR7)</f>
        <v>84.77</v>
      </c>
      <c r="BS6" s="21">
        <f t="shared" si="8"/>
        <v>80.55</v>
      </c>
      <c r="BT6" s="21">
        <f t="shared" si="8"/>
        <v>96.92</v>
      </c>
      <c r="BU6" s="21">
        <f t="shared" si="8"/>
        <v>81.61</v>
      </c>
      <c r="BV6" s="21">
        <f t="shared" si="8"/>
        <v>57.77</v>
      </c>
      <c r="BW6" s="21">
        <f t="shared" si="8"/>
        <v>57.31</v>
      </c>
      <c r="BX6" s="21">
        <f t="shared" si="8"/>
        <v>57.08</v>
      </c>
      <c r="BY6" s="21">
        <f t="shared" si="8"/>
        <v>56.26</v>
      </c>
      <c r="BZ6" s="21">
        <f t="shared" si="8"/>
        <v>61.82</v>
      </c>
      <c r="CA6" s="20" t="str">
        <f>IF(CA7="","",IF(CA7="-","【-】","【"&amp;SUBSTITUTE(TEXT(CA7,"#,##0.00"),"-","△")&amp;"】"))</f>
        <v>【57.02】</v>
      </c>
      <c r="CB6" s="21">
        <f>IF(CB7="",NA(),CB7)</f>
        <v>202.44</v>
      </c>
      <c r="CC6" s="21">
        <f t="shared" ref="CC6:CK6" si="9">IF(CC7="",NA(),CC7)</f>
        <v>206.2</v>
      </c>
      <c r="CD6" s="21">
        <f t="shared" si="9"/>
        <v>218.65</v>
      </c>
      <c r="CE6" s="21">
        <f t="shared" si="9"/>
        <v>182.01</v>
      </c>
      <c r="CF6" s="21">
        <f t="shared" si="9"/>
        <v>216.28</v>
      </c>
      <c r="CG6" s="21">
        <f t="shared" si="9"/>
        <v>274.35000000000002</v>
      </c>
      <c r="CH6" s="21">
        <f t="shared" si="9"/>
        <v>273.52</v>
      </c>
      <c r="CI6" s="21">
        <f t="shared" si="9"/>
        <v>274.99</v>
      </c>
      <c r="CJ6" s="21">
        <f t="shared" si="9"/>
        <v>282.08999999999997</v>
      </c>
      <c r="CK6" s="21">
        <f t="shared" si="9"/>
        <v>246.9</v>
      </c>
      <c r="CL6" s="20" t="str">
        <f>IF(CL7="","",IF(CL7="-","【-】","【"&amp;SUBSTITUTE(TEXT(CL7,"#,##0.00"),"-","△")&amp;"】"))</f>
        <v>【273.68】</v>
      </c>
      <c r="CM6" s="21">
        <f>IF(CM7="",NA(),CM7)</f>
        <v>50.04</v>
      </c>
      <c r="CN6" s="21">
        <f t="shared" ref="CN6:CV6" si="10">IF(CN7="",NA(),CN7)</f>
        <v>50.04</v>
      </c>
      <c r="CO6" s="21">
        <f t="shared" si="10"/>
        <v>50.04</v>
      </c>
      <c r="CP6" s="21">
        <f t="shared" si="10"/>
        <v>53.47</v>
      </c>
      <c r="CQ6" s="21">
        <f t="shared" si="10"/>
        <v>53.47</v>
      </c>
      <c r="CR6" s="21">
        <f t="shared" si="10"/>
        <v>50.68</v>
      </c>
      <c r="CS6" s="21">
        <f t="shared" si="10"/>
        <v>50.14</v>
      </c>
      <c r="CT6" s="21">
        <f t="shared" si="10"/>
        <v>54.83</v>
      </c>
      <c r="CU6" s="21">
        <f t="shared" si="10"/>
        <v>66.53</v>
      </c>
      <c r="CV6" s="21">
        <f t="shared" si="10"/>
        <v>52.9</v>
      </c>
      <c r="CW6" s="20" t="str">
        <f>IF(CW7="","",IF(CW7="-","【-】","【"&amp;SUBSTITUTE(TEXT(CW7,"#,##0.00"),"-","△")&amp;"】"))</f>
        <v>【52.55】</v>
      </c>
      <c r="CX6" s="21">
        <f>IF(CX7="",NA(),CX7)</f>
        <v>97.99</v>
      </c>
      <c r="CY6" s="21">
        <f t="shared" ref="CY6:DG6" si="11">IF(CY7="",NA(),CY7)</f>
        <v>98.24</v>
      </c>
      <c r="CZ6" s="21">
        <f t="shared" si="11"/>
        <v>99.37</v>
      </c>
      <c r="DA6" s="21">
        <f t="shared" si="11"/>
        <v>99.44</v>
      </c>
      <c r="DB6" s="21">
        <f t="shared" si="11"/>
        <v>99.51</v>
      </c>
      <c r="DC6" s="21">
        <f t="shared" si="11"/>
        <v>84.86</v>
      </c>
      <c r="DD6" s="21">
        <f t="shared" si="11"/>
        <v>84.98</v>
      </c>
      <c r="DE6" s="21">
        <f t="shared" si="11"/>
        <v>84.7</v>
      </c>
      <c r="DF6" s="21">
        <f t="shared" si="11"/>
        <v>84.67</v>
      </c>
      <c r="DG6" s="21">
        <f t="shared" si="11"/>
        <v>90.3</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0.01</v>
      </c>
      <c r="EO6" s="20" t="str">
        <f>IF(EO7="","",IF(EO7="-","【-】","【"&amp;SUBSTITUTE(TEXT(EO7,"#,##0.00"),"-","△")&amp;"】"))</f>
        <v>【0.02】</v>
      </c>
    </row>
    <row r="7" spans="1:145" s="22" customFormat="1" x14ac:dyDescent="0.15">
      <c r="A7" s="14"/>
      <c r="B7" s="23">
        <v>2022</v>
      </c>
      <c r="C7" s="23">
        <v>64262</v>
      </c>
      <c r="D7" s="23">
        <v>47</v>
      </c>
      <c r="E7" s="23">
        <v>17</v>
      </c>
      <c r="F7" s="23">
        <v>5</v>
      </c>
      <c r="G7" s="23">
        <v>0</v>
      </c>
      <c r="H7" s="23" t="s">
        <v>97</v>
      </c>
      <c r="I7" s="23" t="s">
        <v>98</v>
      </c>
      <c r="J7" s="23" t="s">
        <v>99</v>
      </c>
      <c r="K7" s="23" t="s">
        <v>100</v>
      </c>
      <c r="L7" s="23" t="s">
        <v>101</v>
      </c>
      <c r="M7" s="23" t="s">
        <v>102</v>
      </c>
      <c r="N7" s="24" t="s">
        <v>103</v>
      </c>
      <c r="O7" s="24" t="s">
        <v>104</v>
      </c>
      <c r="P7" s="24">
        <v>34.06</v>
      </c>
      <c r="Q7" s="24">
        <v>89.23</v>
      </c>
      <c r="R7" s="24">
        <v>3436</v>
      </c>
      <c r="S7" s="24">
        <v>7195</v>
      </c>
      <c r="T7" s="24">
        <v>33.22</v>
      </c>
      <c r="U7" s="24">
        <v>216.59</v>
      </c>
      <c r="V7" s="24">
        <v>2430</v>
      </c>
      <c r="W7" s="24">
        <v>1.56</v>
      </c>
      <c r="X7" s="24">
        <v>1557.69</v>
      </c>
      <c r="Y7" s="24">
        <v>57.47</v>
      </c>
      <c r="Z7" s="24">
        <v>56.77</v>
      </c>
      <c r="AA7" s="24">
        <v>55.05</v>
      </c>
      <c r="AB7" s="24">
        <v>59.08</v>
      </c>
      <c r="AC7" s="24">
        <v>56.99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789.46</v>
      </c>
      <c r="BL7" s="24">
        <v>826.83</v>
      </c>
      <c r="BM7" s="24">
        <v>867.83</v>
      </c>
      <c r="BN7" s="24">
        <v>791.76</v>
      </c>
      <c r="BO7" s="24">
        <v>718.49</v>
      </c>
      <c r="BP7" s="24">
        <v>809.19</v>
      </c>
      <c r="BQ7" s="24">
        <v>85.52</v>
      </c>
      <c r="BR7" s="24">
        <v>84.77</v>
      </c>
      <c r="BS7" s="24">
        <v>80.55</v>
      </c>
      <c r="BT7" s="24">
        <v>96.92</v>
      </c>
      <c r="BU7" s="24">
        <v>81.61</v>
      </c>
      <c r="BV7" s="24">
        <v>57.77</v>
      </c>
      <c r="BW7" s="24">
        <v>57.31</v>
      </c>
      <c r="BX7" s="24">
        <v>57.08</v>
      </c>
      <c r="BY7" s="24">
        <v>56.26</v>
      </c>
      <c r="BZ7" s="24">
        <v>61.82</v>
      </c>
      <c r="CA7" s="24">
        <v>57.02</v>
      </c>
      <c r="CB7" s="24">
        <v>202.44</v>
      </c>
      <c r="CC7" s="24">
        <v>206.2</v>
      </c>
      <c r="CD7" s="24">
        <v>218.65</v>
      </c>
      <c r="CE7" s="24">
        <v>182.01</v>
      </c>
      <c r="CF7" s="24">
        <v>216.28</v>
      </c>
      <c r="CG7" s="24">
        <v>274.35000000000002</v>
      </c>
      <c r="CH7" s="24">
        <v>273.52</v>
      </c>
      <c r="CI7" s="24">
        <v>274.99</v>
      </c>
      <c r="CJ7" s="24">
        <v>282.08999999999997</v>
      </c>
      <c r="CK7" s="24">
        <v>246.9</v>
      </c>
      <c r="CL7" s="24">
        <v>273.68</v>
      </c>
      <c r="CM7" s="24">
        <v>50.04</v>
      </c>
      <c r="CN7" s="24">
        <v>50.04</v>
      </c>
      <c r="CO7" s="24">
        <v>50.04</v>
      </c>
      <c r="CP7" s="24">
        <v>53.47</v>
      </c>
      <c r="CQ7" s="24">
        <v>53.47</v>
      </c>
      <c r="CR7" s="24">
        <v>50.68</v>
      </c>
      <c r="CS7" s="24">
        <v>50.14</v>
      </c>
      <c r="CT7" s="24">
        <v>54.83</v>
      </c>
      <c r="CU7" s="24">
        <v>66.53</v>
      </c>
      <c r="CV7" s="24">
        <v>52.9</v>
      </c>
      <c r="CW7" s="24">
        <v>52.55</v>
      </c>
      <c r="CX7" s="24">
        <v>97.99</v>
      </c>
      <c r="CY7" s="24">
        <v>98.24</v>
      </c>
      <c r="CZ7" s="24">
        <v>99.37</v>
      </c>
      <c r="DA7" s="24">
        <v>99.44</v>
      </c>
      <c r="DB7" s="24">
        <v>99.51</v>
      </c>
      <c r="DC7" s="24">
        <v>84.86</v>
      </c>
      <c r="DD7" s="24">
        <v>84.98</v>
      </c>
      <c r="DE7" s="24">
        <v>84.7</v>
      </c>
      <c r="DF7" s="24">
        <v>84.67</v>
      </c>
      <c r="DG7" s="24">
        <v>90.3</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0.25</v>
      </c>
      <c r="EM7" s="24">
        <v>0.05</v>
      </c>
      <c r="EN7" s="24">
        <v>0.01</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110</v>
      </c>
    </row>
    <row r="12" spans="1:145" x14ac:dyDescent="0.15">
      <c r="B12">
        <v>1</v>
      </c>
      <c r="C12">
        <v>1</v>
      </c>
      <c r="D12">
        <v>2</v>
      </c>
      <c r="E12">
        <v>3</v>
      </c>
      <c r="F12">
        <v>4</v>
      </c>
      <c r="G12" t="s">
        <v>111</v>
      </c>
    </row>
    <row r="13" spans="1:145" x14ac:dyDescent="0.15">
      <c r="B13" t="s">
        <v>112</v>
      </c>
      <c r="C13" t="s">
        <v>113</v>
      </c>
      <c r="D13" t="s">
        <v>113</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