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D-HLAN3D7\share\柏倉フォルダ\06_経営戦略・経営比較分析表\"/>
    </mc:Choice>
  </mc:AlternateContent>
  <xr:revisionPtr revIDLastSave="0" documentId="13_ncr:1_{B00D7666-84CF-4F30-A36E-ADD0A9EB2580}" xr6:coauthVersionLast="36" xr6:coauthVersionMax="36" xr10:uidLastSave="{00000000-0000-0000-0000-000000000000}"/>
  <workbookProtection workbookAlgorithmName="SHA-512" workbookHashValue="tXv4MlzZViynl/7hEKk3IG9DlDe1yrGWadx/xu1XriGtcX2uP6sTYAH9ZGSB0KVI+70AyycVrhAvYmBgQ5z2hQ==" workbookSaltValue="oH1/rhdp1jeOUx4n5QqBw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<sst xmlns="http://schemas.openxmlformats.org/spreadsheetml/2006/main" count="231" uniqueCount="113">
  <si>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</si>
  <si>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</si>
  <si>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</si>
  <si>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</si>
  <si>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</si>
  <si>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</si>
  <si>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</si>
  <si>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</si>
  <si>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</si>
  <si>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</si>
  <si>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</si>
  <si>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</si>
  <si>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</si>
  <si>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</si>
  <si>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</si>
  <si>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</si>
  <si>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</si>
  <si>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</si>
  <si>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</si>
  <si>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</si>
  <si>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</si>
  <si>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</si>
  <si>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</si>
  <si>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</si>
  <si>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</si>
  <si>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</si>
  <si>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</si>
  <si>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</si>
  <si>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</si>
  <si>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</si>
  <si>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</si>
  <si>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</si>
  <si>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</si>
  <si>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</si>
  <si>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</si>
  <si>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</si>
  <si>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</si>
  <si>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</si>
  <si>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</si>
  <si>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</si>
  <si>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</si>
  <si>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</si>
  <si>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</si>
  <si>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</si>
  <si>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</si>
  <si>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</si>
  <si>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</si>
  <si>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</si>
  <si>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</si>
  <si>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</si>
  <si>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</si>
  <si>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</si>
  <si>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</si>
  <si>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</si>
  <si>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</si>
  <si>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</si>
  <si>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</si>
  <si>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</si>
  <si>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</si>
  <si>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</si>
  <si>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</si>
  <si>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</si>
  <si>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</si>
  <si>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</si>
  <si>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</si>
  <si>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</si>
  <si>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</si>
  <si>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</si>
  <si>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</si>
  <si>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</si>
  <si>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</si>
  <si>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</si>
  <si>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</si>
  <si>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</si>
  <si>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</si>
  <si>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</si>
  <si>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</si>
  <si>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</si>
  <si>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</si>
  <si>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</si>
  <si>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</si>
  <si>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</si>
  <si>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</si>
  <si>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</si>
  <si>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</si>
  <si>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</si>
  <si>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</si>
  <si>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</si>
  <si>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</si>
  <si>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</si>
  <si>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</si>
  <si>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</si>
  <si>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</si>
  <si>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</si>
  <si>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</si>
  <si>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</si>
  <si>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</si>
  <si>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</si>
  <si>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</si>
  <si>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</si>
  <si>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</si>
  <si>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</si>
  <si>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</si>
  <si>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</si>
  <si>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</si>
  <si>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</si>
  <si>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</si>
  <si>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</si>
  <si>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</si>
  <si>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</si>
  <si>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①経常収支比率は100％を超え、平均値も上回っているが、経年で一番低い指数であることから更なる費用の削減等経営改善に向けた取組が必要である。
②累積欠損金は発生していない。
③流動比率は平均を上回っているが現金等の流動資産が年々著しく減少していることから将来見込みを踏まえた経営改善を図っていく必要がある。
④企業債残高対給水収益比率は平均値よりも企業債残高の規模が低い指数ではあるが、投資規模や料金水準が適切かの分析を行う必要がある。
⑤料金回収率は100％を越えてはいるが、年々給水収益は減少している。健全な経営を続けていくため料金の見直しに着手する必要がある。
⑥給水原価190円を越えた現状を踏まえ、更なる維持管理費の削減等、経営改善の検討を行う。
⑦施設利用率は平均値よりも低い数値であるため、将来の給水人口の減少等を踏まえ、適切な施設規模であるか状況を把握する必要がある。
⑧有収率は全国平均より低いことから施設の稼働が収益に反映されていない状況にあるため、有収率を100％に近づけるよう漏水等の原因調査の必要がある。</t>
    <rPh sb="1" eb="3">
      <t>ケイジョウ</t>
    </rPh>
    <rPh sb="3" eb="7">
      <t>シュウシヒリツ</t>
    </rPh>
    <rPh sb="13" eb="14">
      <t>コ</t>
    </rPh>
    <rPh sb="16" eb="19">
      <t>ヘイキンチ</t>
    </rPh>
    <rPh sb="20" eb="22">
      <t>ウワマワ</t>
    </rPh>
    <rPh sb="28" eb="30">
      <t>ケイネン</t>
    </rPh>
    <rPh sb="31" eb="33">
      <t>イチバン</t>
    </rPh>
    <rPh sb="33" eb="34">
      <t>ヒク</t>
    </rPh>
    <rPh sb="35" eb="37">
      <t>シスウ</t>
    </rPh>
    <rPh sb="44" eb="45">
      <t>サラ</t>
    </rPh>
    <rPh sb="47" eb="49">
      <t>ヒヨウ</t>
    </rPh>
    <rPh sb="50" eb="52">
      <t>サクゲン</t>
    </rPh>
    <rPh sb="52" eb="53">
      <t>トウ</t>
    </rPh>
    <rPh sb="53" eb="57">
      <t>ケイエイカイゼン</t>
    </rPh>
    <rPh sb="58" eb="59">
      <t>ム</t>
    </rPh>
    <rPh sb="61" eb="63">
      <t>トリクミ</t>
    </rPh>
    <rPh sb="64" eb="66">
      <t>ヒツヨウ</t>
    </rPh>
    <rPh sb="72" eb="77">
      <t>ルイセキケッソンキン</t>
    </rPh>
    <rPh sb="78" eb="80">
      <t>ハッセイ</t>
    </rPh>
    <rPh sb="88" eb="92">
      <t>リュウドウヒリツ</t>
    </rPh>
    <rPh sb="93" eb="95">
      <t>ヘイキン</t>
    </rPh>
    <rPh sb="96" eb="98">
      <t>ウワマワ</t>
    </rPh>
    <rPh sb="103" eb="106">
      <t>ゲンキントウ</t>
    </rPh>
    <rPh sb="107" eb="111">
      <t>リュウドウシサン</t>
    </rPh>
    <rPh sb="112" eb="114">
      <t>ネンネン</t>
    </rPh>
    <rPh sb="114" eb="115">
      <t>イチジル</t>
    </rPh>
    <rPh sb="117" eb="119">
      <t>ゲンショウ</t>
    </rPh>
    <rPh sb="127" eb="129">
      <t>ショウライ</t>
    </rPh>
    <rPh sb="129" eb="131">
      <t>ミコミ</t>
    </rPh>
    <rPh sb="133" eb="134">
      <t>フ</t>
    </rPh>
    <rPh sb="137" eb="141">
      <t>ケイエイカイゼン</t>
    </rPh>
    <rPh sb="142" eb="143">
      <t>ハカ</t>
    </rPh>
    <rPh sb="147" eb="149">
      <t>ヒツヨウ</t>
    </rPh>
    <rPh sb="158" eb="159">
      <t>タイ</t>
    </rPh>
    <rPh sb="159" eb="165">
      <t>キュウスイシュウエキヒリツ</t>
    </rPh>
    <rPh sb="166" eb="169">
      <t>ヘイキンチ</t>
    </rPh>
    <rPh sb="172" eb="175">
      <t>キギョウサイ</t>
    </rPh>
    <rPh sb="175" eb="177">
      <t>ザンダカ</t>
    </rPh>
    <rPh sb="178" eb="180">
      <t>キボ</t>
    </rPh>
    <rPh sb="181" eb="182">
      <t>ヒク</t>
    </rPh>
    <rPh sb="183" eb="185">
      <t>シスウ</t>
    </rPh>
    <rPh sb="191" eb="193">
      <t>トウシ</t>
    </rPh>
    <rPh sb="193" eb="195">
      <t>キボ</t>
    </rPh>
    <rPh sb="196" eb="198">
      <t>リョウキン</t>
    </rPh>
    <rPh sb="198" eb="200">
      <t>スイジュン</t>
    </rPh>
    <rPh sb="201" eb="203">
      <t>テキセツ</t>
    </rPh>
    <rPh sb="205" eb="207">
      <t>ブンセキ</t>
    </rPh>
    <rPh sb="208" eb="209">
      <t>オコナ</t>
    </rPh>
    <rPh sb="210" eb="212">
      <t>ヒツヨウ</t>
    </rPh>
    <rPh sb="218" eb="220">
      <t>リョウキン</t>
    </rPh>
    <rPh sb="220" eb="223">
      <t>カイシュウリツ</t>
    </rPh>
    <rPh sb="229" eb="230">
      <t>コ</t>
    </rPh>
    <rPh sb="237" eb="239">
      <t>ネンネン</t>
    </rPh>
    <rPh sb="239" eb="243">
      <t>キュウスイシュウエキ</t>
    </rPh>
    <rPh sb="244" eb="246">
      <t>ゲンショウ</t>
    </rPh>
    <rPh sb="251" eb="253">
      <t>ケンゼン</t>
    </rPh>
    <rPh sb="254" eb="256">
      <t>ケイエイ</t>
    </rPh>
    <rPh sb="257" eb="258">
      <t>ツヅ</t>
    </rPh>
    <rPh sb="283" eb="287">
      <t>キュウスイゲンカ</t>
    </rPh>
    <rPh sb="290" eb="291">
      <t>エン</t>
    </rPh>
    <rPh sb="292" eb="293">
      <t>コ</t>
    </rPh>
    <rPh sb="295" eb="297">
      <t>ゲンジョウ</t>
    </rPh>
    <rPh sb="298" eb="299">
      <t>フ</t>
    </rPh>
    <rPh sb="302" eb="303">
      <t>サラ</t>
    </rPh>
    <rPh sb="305" eb="310">
      <t>イジカンリヒ</t>
    </rPh>
    <rPh sb="311" eb="313">
      <t>サクゲン</t>
    </rPh>
    <rPh sb="313" eb="314">
      <t>トウ</t>
    </rPh>
    <rPh sb="315" eb="319">
      <t>ケイエイカイゼン</t>
    </rPh>
    <rPh sb="320" eb="322">
      <t>ケントウ</t>
    </rPh>
    <rPh sb="323" eb="324">
      <t>オコナ</t>
    </rPh>
    <rPh sb="328" eb="333">
      <t>シセツリヨウリツ</t>
    </rPh>
    <rPh sb="334" eb="337">
      <t>ヘイキンチ</t>
    </rPh>
    <rPh sb="340" eb="341">
      <t>ヒク</t>
    </rPh>
    <rPh sb="342" eb="344">
      <t>スウチ</t>
    </rPh>
    <rPh sb="350" eb="352">
      <t>ショウライ</t>
    </rPh>
    <rPh sb="353" eb="357">
      <t>キュウスイジンコウ</t>
    </rPh>
    <rPh sb="358" eb="360">
      <t>ゲンショウ</t>
    </rPh>
    <rPh sb="360" eb="361">
      <t>トウ</t>
    </rPh>
    <rPh sb="362" eb="363">
      <t>フ</t>
    </rPh>
    <rPh sb="366" eb="368">
      <t>テキセツ</t>
    </rPh>
    <rPh sb="394" eb="397">
      <t>ユウシュウリツ</t>
    </rPh>
    <rPh sb="398" eb="402">
      <t>ゼンコクヘイキン</t>
    </rPh>
    <rPh sb="404" eb="405">
      <t>ヒク</t>
    </rPh>
    <rPh sb="410" eb="412">
      <t>シセツ</t>
    </rPh>
    <rPh sb="413" eb="415">
      <t>カドウ</t>
    </rPh>
    <rPh sb="416" eb="418">
      <t>シュウエキ</t>
    </rPh>
    <rPh sb="419" eb="421">
      <t>ハンエイ</t>
    </rPh>
    <rPh sb="427" eb="429">
      <t>ジョウキョウ</t>
    </rPh>
    <rPh sb="435" eb="438">
      <t>ユウシュウリツ</t>
    </rPh>
    <rPh sb="444" eb="445">
      <t>チカ</t>
    </rPh>
    <rPh sb="450" eb="452">
      <t>ロウスイ</t>
    </rPh>
    <rPh sb="452" eb="453">
      <t>トウ</t>
    </rPh>
    <rPh sb="454" eb="456">
      <t>ゲンイン</t>
    </rPh>
    <rPh sb="456" eb="458">
      <t>チョウサ</t>
    </rPh>
    <rPh sb="459" eb="461">
      <t>ヒツヨウ</t>
    </rPh>
    <phoneticPr fontId="4"/>
  </si>
  <si>
    <t xml:space="preserve">有形固定資産減価償却率と管路経年化率は年々数値が高く、管路更新率は低くなっており法定耐用年数に近い資産や法定耐用年数を経過した老朽管を保有している状況にある。
施設や管路の更新等の必要があると考えられるため、投資計画等の見直しを行う。
また、更新等の財源確保が必要であり、経営改善に向けた取組が必要である。
</t>
    <rPh sb="0" eb="2">
      <t>ユウケイ</t>
    </rPh>
    <rPh sb="2" eb="4">
      <t>コテイ</t>
    </rPh>
    <rPh sb="4" eb="6">
      <t>シサン</t>
    </rPh>
    <rPh sb="6" eb="8">
      <t>ゲンカ</t>
    </rPh>
    <rPh sb="8" eb="10">
      <t>ショウキャク</t>
    </rPh>
    <rPh sb="10" eb="11">
      <t>リツ</t>
    </rPh>
    <rPh sb="12" eb="14">
      <t>カンロ</t>
    </rPh>
    <rPh sb="14" eb="16">
      <t>ケイネン</t>
    </rPh>
    <rPh sb="16" eb="17">
      <t>カ</t>
    </rPh>
    <rPh sb="17" eb="18">
      <t>リツ</t>
    </rPh>
    <rPh sb="19" eb="21">
      <t>ネンネン</t>
    </rPh>
    <rPh sb="21" eb="23">
      <t>スウチ</t>
    </rPh>
    <rPh sb="24" eb="25">
      <t>タカ</t>
    </rPh>
    <rPh sb="27" eb="29">
      <t>カンロ</t>
    </rPh>
    <rPh sb="29" eb="32">
      <t>コウシンリツ</t>
    </rPh>
    <rPh sb="33" eb="34">
      <t>ヒク</t>
    </rPh>
    <rPh sb="40" eb="42">
      <t>ホウテイ</t>
    </rPh>
    <rPh sb="42" eb="44">
      <t>タイヨウ</t>
    </rPh>
    <rPh sb="44" eb="46">
      <t>ネンスウ</t>
    </rPh>
    <rPh sb="47" eb="48">
      <t>チカ</t>
    </rPh>
    <rPh sb="49" eb="51">
      <t>シサン</t>
    </rPh>
    <rPh sb="52" eb="54">
      <t>ホウテイ</t>
    </rPh>
    <rPh sb="54" eb="56">
      <t>タイヨウ</t>
    </rPh>
    <rPh sb="56" eb="58">
      <t>ネンスウ</t>
    </rPh>
    <rPh sb="59" eb="61">
      <t>ケイカ</t>
    </rPh>
    <rPh sb="63" eb="65">
      <t>ロウキュウ</t>
    </rPh>
    <rPh sb="65" eb="66">
      <t>カン</t>
    </rPh>
    <rPh sb="67" eb="69">
      <t>ホユウ</t>
    </rPh>
    <rPh sb="73" eb="75">
      <t>ジョウキョウ</t>
    </rPh>
    <rPh sb="80" eb="82">
      <t>シセツ</t>
    </rPh>
    <rPh sb="83" eb="85">
      <t>カンロ</t>
    </rPh>
    <rPh sb="86" eb="88">
      <t>コウシン</t>
    </rPh>
    <rPh sb="88" eb="89">
      <t>トウ</t>
    </rPh>
    <rPh sb="90" eb="92">
      <t>ヒツヨウ</t>
    </rPh>
    <rPh sb="96" eb="97">
      <t>カンガ</t>
    </rPh>
    <rPh sb="104" eb="108">
      <t>トウシケイカク</t>
    </rPh>
    <rPh sb="108" eb="109">
      <t>トウ</t>
    </rPh>
    <rPh sb="141" eb="142">
      <t>ム</t>
    </rPh>
    <rPh sb="144" eb="146">
      <t>トリクミ</t>
    </rPh>
    <rPh sb="147" eb="149">
      <t>ヒツヨウ</t>
    </rPh>
    <phoneticPr fontId="4"/>
  </si>
  <si>
    <t>経常収支比率、料金回収率ともに数値が100％を超えているが、給水人口や水需要は年々減少していくことが予想され、給水収益の減少は続くものと考えられる。
更なる費用削減と事業の効率化に努めるとともに、料金改定については、財務基盤の強化を図るため、速やかに料金水準の適正化に向けた検討を行い、安定的な水道料金を確保するための取組が必要である。
また、施設や管路の老朽化が進んでいる状況であり、更新等の費用が増加していく見込みである。
今後も重要度や緊急度等の優先順位と収支バランスを考慮しながら、計画的に事業に取り組んでいく。</t>
    <rPh sb="0" eb="4">
      <t>ケイジョウシュウシ</t>
    </rPh>
    <rPh sb="4" eb="6">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</si>
</sst>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0.56999999999999995</c:v>
                </c:pt>
                <c:pt idx="2">
                  <c:v>0.49</c:v>
                </c:pt>
                <c:pt idx="3">
                  <c:v>0.94</c:v>
                </c:pt>
                <c:pt idx="4">
                  <c:v>0.67</c:v>
                </c:pt>
              </c:numCache>
            </c:numRef>
          </c:val>
          <c:extLst>
            <c:ext xmlns:c16="http://schemas.microsoft.com/office/drawing/2014/chart" uri="{C3380CC4-5D6E-409C-BE32-E72D297353CC}">
              <c16:uniqueId val="{00000000-131F-460E-A436-61C24B6D52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131F-460E-A436-61C24B6D52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53.82</c:v>
                </c:pt>
                <c:pt idx="1">
                  <c:v>51.68</c:v>
                </c:pt>
                <c:pt idx="2">
                  <c:v>52.2</c:v>
                </c:pt>
                <c:pt idx="3">
                  <c:v>52.52</c:v>
                </c:pt>
                <c:pt idx="4">
                  <c:v>49.42</c:v>
                </c:pt>
              </c:numCache>
            </c:numRef>
          </c:val>
          <c:extLst>
            <c:ext xmlns:c16="http://schemas.microsoft.com/office/drawing/2014/chart" uri="{C3380CC4-5D6E-409C-BE32-E72D297353CC}">
              <c16:uniqueId val="{00000000-3768-46D5-8FDF-4A0115374E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768-46D5-8FDF-4A0115374E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82.12</c:v>
                </c:pt>
                <c:pt idx="1">
                  <c:v>82.9</c:v>
                </c:pt>
                <c:pt idx="2">
                  <c:v>80.28</c:v>
                </c:pt>
                <c:pt idx="3">
                  <c:v>80.400000000000006</c:v>
                </c:pt>
                <c:pt idx="4">
                  <c:v>82.46</c:v>
                </c:pt>
              </c:numCache>
            </c:numRef>
          </c:val>
          <c:extLst>
            <c:ext xmlns:c16="http://schemas.microsoft.com/office/drawing/2014/chart" uri="{C3380CC4-5D6E-409C-BE32-E72D297353CC}">
              <c16:uniqueId val="{00000000-46AE-4355-A56E-6F2856B092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6AE-4355-A56E-6F2856B092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127.16</c:v>
                </c:pt>
                <c:pt idx="1">
                  <c:v>123.25</c:v>
                </c:pt>
                <c:pt idx="2">
                  <c:v>119.42</c:v>
                </c:pt>
                <c:pt idx="3">
                  <c:v>122.86</c:v>
                </c:pt>
                <c:pt idx="4">
                  <c:v>111.9</c:v>
                </c:pt>
              </c:numCache>
            </c:numRef>
          </c:val>
          <c:extLst>
            <c:ext xmlns:c16="http://schemas.microsoft.com/office/drawing/2014/chart" uri="{C3380CC4-5D6E-409C-BE32-E72D297353CC}">
              <c16:uniqueId val="{00000000-30F1-426C-BAAC-C2EDFDCB0E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0F1-426C-BAAC-C2EDFDCB0E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46.15</c:v>
                </c:pt>
                <c:pt idx="1">
                  <c:v>48.39</c:v>
                </c:pt>
                <c:pt idx="2">
                  <c:v>48.73</c:v>
                </c:pt>
                <c:pt idx="3">
                  <c:v>49.61</c:v>
                </c:pt>
                <c:pt idx="4">
                  <c:v>50.41</c:v>
                </c:pt>
              </c:numCache>
            </c:numRef>
          </c:val>
          <c:extLst>
            <c:ext xmlns:c16="http://schemas.microsoft.com/office/drawing/2014/chart" uri="{C3380CC4-5D6E-409C-BE32-E72D297353CC}">
              <c16:uniqueId val="{00000000-C0FC-4CA4-952B-3B6DB6D1BA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0FC-4CA4-952B-3B6DB6D1BA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29.2</c:v>
                </c:pt>
                <c:pt idx="1">
                  <c:v>29.21</c:v>
                </c:pt>
                <c:pt idx="2">
                  <c:v>30.89</c:v>
                </c:pt>
                <c:pt idx="3">
                  <c:v>33.409999999999997</c:v>
                </c:pt>
                <c:pt idx="4">
                  <c:v>33.99</c:v>
                </c:pt>
              </c:numCache>
            </c:numRef>
          </c:val>
          <c:extLst>
            <c:ext xmlns:c16="http://schemas.microsoft.com/office/drawing/2014/chart" uri="{C3380CC4-5D6E-409C-BE32-E72D297353CC}">
              <c16:uniqueId val="{00000000-5E85-466C-8B8A-4BB42DF382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E85-466C-8B8A-4BB42DF382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B7-4F10-B9DE-CBC6832F72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F3B7-4F10-B9DE-CBC6832F72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478.84</c:v>
                </c:pt>
                <c:pt idx="1">
                  <c:v>526.54999999999995</c:v>
                </c:pt>
                <c:pt idx="2">
                  <c:v>628.04</c:v>
                </c:pt>
                <c:pt idx="3">
                  <c:v>565.34</c:v>
                </c:pt>
                <c:pt idx="4">
                  <c:v>602.66999999999996</c:v>
                </c:pt>
              </c:numCache>
            </c:numRef>
          </c:val>
          <c:extLst>
            <c:ext xmlns:c16="http://schemas.microsoft.com/office/drawing/2014/chart" uri="{C3380CC4-5D6E-409C-BE32-E72D297353CC}">
              <c16:uniqueId val="{00000000-D6F4-449D-BD95-E16AEB8852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6F4-449D-BD95-E16AEB8852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308.43</c:v>
                </c:pt>
                <c:pt idx="1">
                  <c:v>300.7</c:v>
                </c:pt>
                <c:pt idx="2">
                  <c:v>291.37</c:v>
                </c:pt>
                <c:pt idx="3">
                  <c:v>270.77</c:v>
                </c:pt>
                <c:pt idx="4">
                  <c:v>261.45999999999998</c:v>
                </c:pt>
              </c:numCache>
            </c:numRef>
          </c:val>
          <c:extLst>
            <c:ext xmlns:c16="http://schemas.microsoft.com/office/drawing/2014/chart" uri="{C3380CC4-5D6E-409C-BE32-E72D297353CC}">
              <c16:uniqueId val="{00000000-5DBB-49B7-AE27-A0F4DE0871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DBB-49B7-AE27-A0F4DE0871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124.49</c:v>
                </c:pt>
                <c:pt idx="1">
                  <c:v>120.6</c:v>
                </c:pt>
                <c:pt idx="2">
                  <c:v>113.28</c:v>
                </c:pt>
                <c:pt idx="3">
                  <c:v>120.29</c:v>
                </c:pt>
                <c:pt idx="4">
                  <c:v>107.73</c:v>
                </c:pt>
              </c:numCache>
            </c:numRef>
          </c:val>
          <c:extLst>
            <c:ext xmlns:c16="http://schemas.microsoft.com/office/drawing/2014/chart" uri="{C3380CC4-5D6E-409C-BE32-E72D297353CC}">
              <c16:uniqueId val="{00000000-2CCD-432D-A264-4E2BFA4FEB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CCD-432D-A264-4E2BFA4FEB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163.69999999999999</c:v>
                </c:pt>
                <c:pt idx="1">
                  <c:v>169.24</c:v>
                </c:pt>
                <c:pt idx="2">
                  <c:v>179.85</c:v>
                </c:pt>
                <c:pt idx="3">
                  <c:v>169.93</c:v>
                </c:pt>
                <c:pt idx="4">
                  <c:v>190.01</c:v>
                </c:pt>
              </c:numCache>
            </c:numRef>
          </c:val>
          <c:extLst>
            <c:ext xmlns:c16="http://schemas.microsoft.com/office/drawing/2014/chart" uri="{C3380CC4-5D6E-409C-BE32-E72D297353CC}">
              <c16:uniqueId val="{00000000-850C-4F6A-949B-70F6DD1F2F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50C-4F6A-949B-70F6DD1F2F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尾花沢市大石田町環境衛生事業組合（事業会計分）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81.53</v>
      </c>
      <c r="J10" s="47"/>
      <c r="K10" s="47"/>
      <c r="L10" s="47"/>
      <c r="M10" s="47"/>
      <c r="N10" s="47"/>
      <c r="O10" s="81"/>
      <c r="P10" s="48">
        <f>データ!$P$6</f>
        <v>75.33</v>
      </c>
      <c r="Q10" s="48"/>
      <c r="R10" s="48"/>
      <c r="S10" s="48"/>
      <c r="T10" s="48"/>
      <c r="U10" s="48"/>
      <c r="V10" s="48"/>
      <c r="W10" s="45">
        <f>データ!$Q$6</f>
        <v>4400</v>
      </c>
      <c r="X10" s="45"/>
      <c r="Y10" s="45"/>
      <c r="Z10" s="45"/>
      <c r="AA10" s="45"/>
      <c r="AB10" s="45"/>
      <c r="AC10" s="45"/>
      <c r="AD10" s="2"/>
      <c r="AE10" s="2"/>
      <c r="AF10" s="2"/>
      <c r="AG10" s="2"/>
      <c r="AH10" s="2"/>
      <c r="AI10" s="2"/>
      <c r="AJ10" s="2"/>
      <c r="AK10" s="2"/>
      <c r="AL10" s="45">
        <f>データ!$U$6</f>
        <v>15476</v>
      </c>
      <c r="AM10" s="45"/>
      <c r="AN10" s="45"/>
      <c r="AO10" s="45"/>
      <c r="AP10" s="45"/>
      <c r="AQ10" s="45"/>
      <c r="AR10" s="45"/>
      <c r="AS10" s="45"/>
      <c r="AT10" s="46">
        <f>データ!$V$6</f>
        <v>58.88</v>
      </c>
      <c r="AU10" s="47"/>
      <c r="AV10" s="47"/>
      <c r="AW10" s="47"/>
      <c r="AX10" s="47"/>
      <c r="AY10" s="47"/>
      <c r="AZ10" s="47"/>
      <c r="BA10" s="47"/>
      <c r="BB10" s="48">
        <f>データ!$W$6</f>
        <v>262.83999999999997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wqHOmyxhSuwnlh0FkEvNSqvxaVXuNdqeKIDbw85E/vHdYS+xVyBjP1NYMIHisDeZxsYtJOkZvTXggC1EEmkqA==" saltValue="xV2F/+y6Go9VOysHQ90b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69663</v>
      </c>
      <c r="D6" s="20">
        <f t="shared" si="3"/>
        <v>46</v>
      </c>
      <c r="E6" s="20">
        <f t="shared" si="3"/>
        <v>1</v>
      </c>
      <c r="F6" s="20">
        <f t="shared" si="3"/>
        <v>0</v>
      </c>
      <c r="G6" s="20">
        <f t="shared" si="3"/>
        <v>1</v>
      </c>
      <c r="H6" s="20" t="str">
        <f t="shared" si="3"/>
        <v>山形県　尾花沢市大石田町環境衛生事業組合（事業会計分）</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81.53</v>
      </c>
      <c r="P6" s="21">
        <f t="shared" si="3"/>
        <v>75.33</v>
      </c>
      <c r="Q6" s="21">
        <f t="shared" si="3"/>
        <v>4400</v>
      </c>
      <c r="R6" s="21" t="str">
        <f t="shared" si="3"/>
        <v>-</v>
      </c>
      <c r="S6" s="21" t="str">
        <f t="shared" si="3"/>
        <v>-</v>
      </c>
      <c r="T6" s="21" t="str">
        <f t="shared" si="3"/>
        <v>-</v>
      </c>
      <c r="U6" s="21">
        <f t="shared" si="3"/>
        <v>15476</v>
      </c>
      <c r="V6" s="21">
        <f t="shared" si="3"/>
        <v>58.88</v>
      </c>
      <c r="W6" s="21">
        <f t="shared" si="3"/>
        <v>262.83999999999997</v>
      </c>
      <c r="X6" s="22">
        <f>IF(X7="",NA(),X7)</f>
        <v>127.16</v>
      </c>
      <c r="Y6" s="22">
        <f t="shared" ref="Y6:AG6" si="4">IF(Y7="",NA(),Y7)</f>
        <v>123.25</v>
      </c>
      <c r="Z6" s="22">
        <f t="shared" si="4"/>
        <v>119.42</v>
      </c>
      <c r="AA6" s="22">
        <f t="shared" si="4"/>
        <v>122.86</v>
      </c>
      <c r="AB6" s="22">
        <f t="shared" si="4"/>
        <v>111.9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478.84</v>
      </c>
      <c r="AU6" s="22">
        <f t="shared" ref="AU6:BC6" si="6">IF(AU7="",NA(),AU7)</f>
        <v>526.54999999999995</v>
      </c>
      <c r="AV6" s="22">
        <f t="shared" si="6"/>
        <v>628.04</v>
      </c>
      <c r="AW6" s="22">
        <f t="shared" si="6"/>
        <v>565.34</v>
      </c>
      <c r="AX6" s="22">
        <f t="shared" si="6"/>
        <v>602.66999999999996</v>
      </c>
      <c r="AY6" s="22">
        <f t="shared" si="6"/>
        <v>369.69</v>
      </c>
      <c r="AZ6" s="22">
        <f t="shared" si="6"/>
        <v>379.08</v>
      </c>
      <c r="BA6" s="22">
        <f t="shared" si="6"/>
        <v>367.55</v>
      </c>
      <c r="BB6" s="22">
        <f t="shared" si="6"/>
        <v>378.56</v>
      </c>
      <c r="BC6" s="22">
        <f t="shared" si="6"/>
        <v>364.46</v>
      </c>
      <c r="BD6" s="21" t="str">
        <f>IF(BD7="","",IF(BD7="-","【-】","【"&amp;SUBSTITUTE(TEXT(BD7,"#,##0.00"),"-","△")&amp;"】"))</f>
        <v>【252.29】</v>
      </c>
      <c r="BE6" s="22">
        <f>IF(BE7="",NA(),BE7)</f>
        <v>308.43</v>
      </c>
      <c r="BF6" s="22">
        <f t="shared" ref="BF6:BN6" si="7">IF(BF7="",NA(),BF7)</f>
        <v>300.7</v>
      </c>
      <c r="BG6" s="22">
        <f t="shared" si="7"/>
        <v>291.37</v>
      </c>
      <c r="BH6" s="22">
        <f t="shared" si="7"/>
        <v>270.77</v>
      </c>
      <c r="BI6" s="22">
        <f t="shared" si="7"/>
        <v>261.45999999999998</v>
      </c>
      <c r="BJ6" s="22">
        <f t="shared" si="7"/>
        <v>402.99</v>
      </c>
      <c r="BK6" s="22">
        <f t="shared" si="7"/>
        <v>398.98</v>
      </c>
      <c r="BL6" s="22">
        <f t="shared" si="7"/>
        <v>418.68</v>
      </c>
      <c r="BM6" s="22">
        <f t="shared" si="7"/>
        <v>395.68</v>
      </c>
      <c r="BN6" s="22">
        <f t="shared" si="7"/>
        <v>403.72</v>
      </c>
      <c r="BO6" s="21" t="str">
        <f>IF(BO7="","",IF(BO7="-","【-】","【"&amp;SUBSTITUTE(TEXT(BO7,"#,##0.00"),"-","△")&amp;"】"))</f>
        <v>【268.07】</v>
      </c>
      <c r="BP6" s="22">
        <f>IF(BP7="",NA(),BP7)</f>
        <v>124.49</v>
      </c>
      <c r="BQ6" s="22">
        <f t="shared" ref="BQ6:BY6" si="8">IF(BQ7="",NA(),BQ7)</f>
        <v>120.6</v>
      </c>
      <c r="BR6" s="22">
        <f t="shared" si="8"/>
        <v>113.28</v>
      </c>
      <c r="BS6" s="22">
        <f t="shared" si="8"/>
        <v>120.29</v>
      </c>
      <c r="BT6" s="22">
        <f t="shared" si="8"/>
        <v>107.73</v>
      </c>
      <c r="BU6" s="22">
        <f t="shared" si="8"/>
        <v>98.66</v>
      </c>
      <c r="BV6" s="22">
        <f t="shared" si="8"/>
        <v>98.64</v>
      </c>
      <c r="BW6" s="22">
        <f t="shared" si="8"/>
        <v>94.78</v>
      </c>
      <c r="BX6" s="22">
        <f t="shared" si="8"/>
        <v>97.59</v>
      </c>
      <c r="BY6" s="22">
        <f t="shared" si="8"/>
        <v>92.17</v>
      </c>
      <c r="BZ6" s="21" t="str">
        <f>IF(BZ7="","",IF(BZ7="-","【-】","【"&amp;SUBSTITUTE(TEXT(BZ7,"#,##0.00"),"-","△")&amp;"】"))</f>
        <v>【97.47】</v>
      </c>
      <c r="CA6" s="22">
        <f>IF(CA7="",NA(),CA7)</f>
        <v>163.69999999999999</v>
      </c>
      <c r="CB6" s="22">
        <f t="shared" ref="CB6:CJ6" si="9">IF(CB7="",NA(),CB7)</f>
        <v>169.24</v>
      </c>
      <c r="CC6" s="22">
        <f t="shared" si="9"/>
        <v>179.85</v>
      </c>
      <c r="CD6" s="22">
        <f t="shared" si="9"/>
        <v>169.93</v>
      </c>
      <c r="CE6" s="22">
        <f t="shared" si="9"/>
        <v>190.01</v>
      </c>
      <c r="CF6" s="22">
        <f t="shared" si="9"/>
        <v>178.59</v>
      </c>
      <c r="CG6" s="22">
        <f t="shared" si="9"/>
        <v>178.92</v>
      </c>
      <c r="CH6" s="22">
        <f t="shared" si="9"/>
        <v>181.3</v>
      </c>
      <c r="CI6" s="22">
        <f t="shared" si="9"/>
        <v>181.71</v>
      </c>
      <c r="CJ6" s="22">
        <f t="shared" si="9"/>
        <v>188.51</v>
      </c>
      <c r="CK6" s="21" t="str">
        <f>IF(CK7="","",IF(CK7="-","【-】","【"&amp;SUBSTITUTE(TEXT(CK7,"#,##0.00"),"-","△")&amp;"】"))</f>
        <v>【174.75】</v>
      </c>
      <c r="CL6" s="22">
        <f>IF(CL7="",NA(),CL7)</f>
        <v>53.82</v>
      </c>
      <c r="CM6" s="22">
        <f t="shared" ref="CM6:CU6" si="10">IF(CM7="",NA(),CM7)</f>
        <v>51.68</v>
      </c>
      <c r="CN6" s="22">
        <f t="shared" si="10"/>
        <v>52.2</v>
      </c>
      <c r="CO6" s="22">
        <f t="shared" si="10"/>
        <v>52.52</v>
      </c>
      <c r="CP6" s="22">
        <f t="shared" si="10"/>
        <v>49.42</v>
      </c>
      <c r="CQ6" s="22">
        <f t="shared" si="10"/>
        <v>55.03</v>
      </c>
      <c r="CR6" s="22">
        <f t="shared" si="10"/>
        <v>55.14</v>
      </c>
      <c r="CS6" s="22">
        <f t="shared" si="10"/>
        <v>55.89</v>
      </c>
      <c r="CT6" s="22">
        <f t="shared" si="10"/>
        <v>55.72</v>
      </c>
      <c r="CU6" s="22">
        <f t="shared" si="10"/>
        <v>55.31</v>
      </c>
      <c r="CV6" s="21" t="str">
        <f>IF(CV7="","",IF(CV7="-","【-】","【"&amp;SUBSTITUTE(TEXT(CV7,"#,##0.00"),"-","△")&amp;"】"))</f>
        <v>【59.97】</v>
      </c>
      <c r="CW6" s="22">
        <f>IF(CW7="",NA(),CW7)</f>
        <v>82.12</v>
      </c>
      <c r="CX6" s="22">
        <f t="shared" ref="CX6:DF6" si="11">IF(CX7="",NA(),CX7)</f>
        <v>82.9</v>
      </c>
      <c r="CY6" s="22">
        <f t="shared" si="11"/>
        <v>80.28</v>
      </c>
      <c r="CZ6" s="22">
        <f t="shared" si="11"/>
        <v>80.400000000000006</v>
      </c>
      <c r="DA6" s="22">
        <f t="shared" si="11"/>
        <v>82.46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46.15</v>
      </c>
      <c r="DI6" s="22">
        <f t="shared" ref="DI6:DQ6" si="12">IF(DI7="",NA(),DI7)</f>
        <v>48.39</v>
      </c>
      <c r="DJ6" s="22">
        <f t="shared" si="12"/>
        <v>48.73</v>
      </c>
      <c r="DK6" s="22">
        <f t="shared" si="12"/>
        <v>49.61</v>
      </c>
      <c r="DL6" s="22">
        <f t="shared" si="12"/>
        <v>50.41</v>
      </c>
      <c r="DM6" s="22">
        <f t="shared" si="12"/>
        <v>48.87</v>
      </c>
      <c r="DN6" s="22">
        <f t="shared" si="12"/>
        <v>49.92</v>
      </c>
      <c r="DO6" s="22">
        <f t="shared" si="12"/>
        <v>50.63</v>
      </c>
      <c r="DP6" s="22">
        <f t="shared" si="12"/>
        <v>51.29</v>
      </c>
      <c r="DQ6" s="22">
        <f t="shared" si="12"/>
        <v>52.2</v>
      </c>
      <c r="DR6" s="21" t="str">
        <f>IF(DR7="","",IF(DR7="-","【-】","【"&amp;SUBSTITUTE(TEXT(DR7,"#,##0.00"),"-","△")&amp;"】"))</f>
        <v>【51.51】</v>
      </c>
      <c r="DS6" s="22">
        <f>IF(DS7="",NA(),DS7)</f>
        <v>29.2</v>
      </c>
      <c r="DT6" s="22">
        <f t="shared" ref="DT6:EB6" si="13">IF(DT7="",NA(),DT7)</f>
        <v>29.21</v>
      </c>
      <c r="DU6" s="22">
        <f t="shared" si="13"/>
        <v>30.89</v>
      </c>
      <c r="DV6" s="22">
        <f t="shared" si="13"/>
        <v>33.409999999999997</v>
      </c>
      <c r="DW6" s="22">
        <f t="shared" si="13"/>
        <v>33.99</v>
      </c>
      <c r="DX6" s="22">
        <f t="shared" si="13"/>
        <v>14.85</v>
      </c>
      <c r="DY6" s="22">
        <f t="shared" si="13"/>
        <v>16.88</v>
      </c>
      <c r="DZ6" s="22">
        <f t="shared" si="13"/>
        <v>18.28</v>
      </c>
      <c r="EA6" s="22">
        <f t="shared" si="13"/>
        <v>19.61</v>
      </c>
      <c r="EB6" s="22">
        <f t="shared" si="13"/>
        <v>20.73</v>
      </c>
      <c r="EC6" s="21" t="str">
        <f>IF(EC7="","",IF(EC7="-","【-】","【"&amp;SUBSTITUTE(TEXT(EC7,"#,##0.00"),"-","△")&amp;"】"))</f>
        <v>【23.75】</v>
      </c>
      <c r="ED6" s="22">
        <f>IF(ED7="",NA(),ED7)</f>
        <v>0.87</v>
      </c>
      <c r="EE6" s="22">
        <f t="shared" ref="EE6:EM6" si="14">IF(EE7="",NA(),EE7)</f>
        <v>0.56999999999999995</v>
      </c>
      <c r="EF6" s="22">
        <f t="shared" si="14"/>
        <v>0.49</v>
      </c>
      <c r="EG6" s="22">
        <f t="shared" si="14"/>
        <v>0.94</v>
      </c>
      <c r="EH6" s="22">
        <f t="shared" si="14"/>
        <v>0.67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69663</v>
      </c>
      <c r="D7" s="24">
        <v>46</v>
      </c>
      <c r="E7" s="24">
        <v>1</v>
      </c>
      <c r="F7" s="24">
        <v>0</v>
      </c>
      <c r="G7" s="24">
        <v>1</v>
      </c>
      <c r="H7" s="24" t="s">
        <v>93</v>
      </c>
      <c r="I7" s="24" t="s">
        <v>94</v>
      </c>
      <c r="J7" s="24" t="s">
        <v>95</v>
      </c>
      <c r="K7" s="24" t="s">
        <v>96</v>
      </c>
      <c r="L7" s="24" t="s">
        <v>97</v>
      </c>
      <c r="M7" s="24" t="s">
        <v>98</v>
      </c>
      <c r="N7" s="25" t="s">
        <v>99</v>
      </c>
      <c r="O7" s="25">
        <v>81.53</v>
      </c>
      <c r="P7" s="25">
        <v>75.33</v>
      </c>
      <c r="Q7" s="25">
        <v>4400</v>
      </c>
      <c r="R7" s="25" t="s">
        <v>99</v>
      </c>
      <c r="S7" s="25" t="s">
        <v>99</v>
      </c>
      <c r="T7" s="25" t="s">
        <v>99</v>
      </c>
      <c r="U7" s="25">
        <v>15476</v>
      </c>
      <c r="V7" s="25">
        <v>58.88</v>
      </c>
      <c r="W7" s="25">
        <v>262.83999999999997</v>
      </c>
      <c r="X7" s="25">
        <v>127.16</v>
      </c>
      <c r="Y7" s="25">
        <v>123.25</v>
      </c>
      <c r="Z7" s="25">
        <v>119.42</v>
      </c>
      <c r="AA7" s="25">
        <v>122.86</v>
      </c>
      <c r="AB7" s="25">
        <v>111.9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478.84</v>
      </c>
      <c r="AU7" s="25">
        <v>526.54999999999995</v>
      </c>
      <c r="AV7" s="25">
        <v>628.04</v>
      </c>
      <c r="AW7" s="25">
        <v>565.34</v>
      </c>
      <c r="AX7" s="25">
        <v>602.66999999999996</v>
      </c>
      <c r="AY7" s="25">
        <v>369.69</v>
      </c>
      <c r="AZ7" s="25">
        <v>379.08</v>
      </c>
      <c r="BA7" s="25">
        <v>367.55</v>
      </c>
      <c r="BB7" s="25">
        <v>378.56</v>
      </c>
      <c r="BC7" s="25">
        <v>364.46</v>
      </c>
      <c r="BD7" s="25">
        <v>252.29</v>
      </c>
      <c r="BE7" s="25">
        <v>308.43</v>
      </c>
      <c r="BF7" s="25">
        <v>300.7</v>
      </c>
      <c r="BG7" s="25">
        <v>291.37</v>
      </c>
      <c r="BH7" s="25">
        <v>270.77</v>
      </c>
      <c r="BI7" s="25">
        <v>261.45999999999998</v>
      </c>
      <c r="BJ7" s="25">
        <v>402.99</v>
      </c>
      <c r="BK7" s="25">
        <v>398.98</v>
      </c>
      <c r="BL7" s="25">
        <v>418.68</v>
      </c>
      <c r="BM7" s="25">
        <v>395.68</v>
      </c>
      <c r="BN7" s="25">
        <v>403.72</v>
      </c>
      <c r="BO7" s="25">
        <v>268.07</v>
      </c>
      <c r="BP7" s="25">
        <v>124.49</v>
      </c>
      <c r="BQ7" s="25">
        <v>120.6</v>
      </c>
      <c r="BR7" s="25">
        <v>113.28</v>
      </c>
      <c r="BS7" s="25">
        <v>120.29</v>
      </c>
      <c r="BT7" s="25">
        <v>107.73</v>
      </c>
      <c r="BU7" s="25">
        <v>98.66</v>
      </c>
      <c r="BV7" s="25">
        <v>98.64</v>
      </c>
      <c r="BW7" s="25">
        <v>94.78</v>
      </c>
      <c r="BX7" s="25">
        <v>97.59</v>
      </c>
      <c r="BY7" s="25">
        <v>92.17</v>
      </c>
      <c r="BZ7" s="25">
        <v>97.47</v>
      </c>
      <c r="CA7" s="25">
        <v>163.69999999999999</v>
      </c>
      <c r="CB7" s="25">
        <v>169.24</v>
      </c>
      <c r="CC7" s="25">
        <v>179.85</v>
      </c>
      <c r="CD7" s="25">
        <v>169.93</v>
      </c>
      <c r="CE7" s="25">
        <v>190.01</v>
      </c>
      <c r="CF7" s="25">
        <v>178.59</v>
      </c>
      <c r="CG7" s="25">
        <v>178.92</v>
      </c>
      <c r="CH7" s="25">
        <v>181.3</v>
      </c>
      <c r="CI7" s="25">
        <v>181.71</v>
      </c>
      <c r="CJ7" s="25">
        <v>188.51</v>
      </c>
      <c r="CK7" s="25">
        <v>174.75</v>
      </c>
      <c r="CL7" s="25">
        <v>53.82</v>
      </c>
      <c r="CM7" s="25">
        <v>51.68</v>
      </c>
      <c r="CN7" s="25">
        <v>52.2</v>
      </c>
      <c r="CO7" s="25">
        <v>52.52</v>
      </c>
      <c r="CP7" s="25">
        <v>49.42</v>
      </c>
      <c r="CQ7" s="25">
        <v>55.03</v>
      </c>
      <c r="CR7" s="25">
        <v>55.14</v>
      </c>
      <c r="CS7" s="25">
        <v>55.89</v>
      </c>
      <c r="CT7" s="25">
        <v>55.72</v>
      </c>
      <c r="CU7" s="25">
        <v>55.31</v>
      </c>
      <c r="CV7" s="25">
        <v>59.97</v>
      </c>
      <c r="CW7" s="25">
        <v>82.12</v>
      </c>
      <c r="CX7" s="25">
        <v>82.9</v>
      </c>
      <c r="CY7" s="25">
        <v>80.28</v>
      </c>
      <c r="CZ7" s="25">
        <v>80.400000000000006</v>
      </c>
      <c r="DA7" s="25">
        <v>82.46</v>
      </c>
      <c r="DB7" s="25">
        <v>81.900000000000006</v>
      </c>
      <c r="DC7" s="25">
        <v>81.39</v>
      </c>
      <c r="DD7" s="25">
        <v>81.27</v>
      </c>
      <c r="DE7" s="25">
        <v>81.260000000000005</v>
      </c>
      <c r="DF7" s="25">
        <v>80.36</v>
      </c>
      <c r="DG7" s="25">
        <v>89.76</v>
      </c>
      <c r="DH7" s="25">
        <v>46.15</v>
      </c>
      <c r="DI7" s="25">
        <v>48.39</v>
      </c>
      <c r="DJ7" s="25">
        <v>48.73</v>
      </c>
      <c r="DK7" s="25">
        <v>49.61</v>
      </c>
      <c r="DL7" s="25">
        <v>50.41</v>
      </c>
      <c r="DM7" s="25">
        <v>48.87</v>
      </c>
      <c r="DN7" s="25">
        <v>49.92</v>
      </c>
      <c r="DO7" s="25">
        <v>50.63</v>
      </c>
      <c r="DP7" s="25">
        <v>51.29</v>
      </c>
      <c r="DQ7" s="25">
        <v>52.2</v>
      </c>
      <c r="DR7" s="25">
        <v>51.51</v>
      </c>
      <c r="DS7" s="25">
        <v>29.2</v>
      </c>
      <c r="DT7" s="25">
        <v>29.21</v>
      </c>
      <c r="DU7" s="25">
        <v>30.89</v>
      </c>
      <c r="DV7" s="25">
        <v>33.409999999999997</v>
      </c>
      <c r="DW7" s="25">
        <v>33.99</v>
      </c>
      <c r="DX7" s="25">
        <v>14.85</v>
      </c>
      <c r="DY7" s="25">
        <v>16.88</v>
      </c>
      <c r="DZ7" s="25">
        <v>18.28</v>
      </c>
      <c r="EA7" s="25">
        <v>19.61</v>
      </c>
      <c r="EB7" s="25">
        <v>20.73</v>
      </c>
      <c r="EC7" s="25">
        <v>23.75</v>
      </c>
      <c r="ED7" s="25">
        <v>0.87</v>
      </c>
      <c r="EE7" s="25">
        <v>0.56999999999999995</v>
      </c>
      <c r="EF7" s="25">
        <v>0.49</v>
      </c>
      <c r="EG7" s="25">
        <v>0.94</v>
      </c>
      <c r="EH7" s="25">
        <v>0.67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