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5_駐車場整備事業\"/>
    </mc:Choice>
  </mc:AlternateContent>
  <workbookProtection workbookAlgorithmName="SHA-512" workbookHashValue="UvYiCIHqnlrEZ+id9qIcMB5NMvII/5MY7D7HLPDoydua9WDTPYlz225YlQziVSJ9qsWd6eOETdm4A81YD3Fo9w==" workbookSaltValue="NPsW4p/QeZKGtEOcGTikFQ==" workbookSpinCount="100000" lockStructure="1"/>
  <bookViews>
    <workbookView xWindow="-120" yWindow="-120" windowWidth="20730" windowHeight="110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JC32" i="4" s="1"/>
  <c r="DO7" i="5"/>
  <c r="MA31" i="4" s="1"/>
  <c r="DN7" i="5"/>
  <c r="LH31" i="4" s="1"/>
  <c r="DM7" i="5"/>
  <c r="DL7" i="5"/>
  <c r="DK7" i="5"/>
  <c r="DI7" i="5"/>
  <c r="MI78" i="4" s="1"/>
  <c r="DH7" i="5"/>
  <c r="LT78" i="4" s="1"/>
  <c r="DG7" i="5"/>
  <c r="LE78" i="4" s="1"/>
  <c r="DF7" i="5"/>
  <c r="KP78" i="4" s="1"/>
  <c r="DE7" i="5"/>
  <c r="KA78" i="4" s="1"/>
  <c r="DD7" i="5"/>
  <c r="DC7" i="5"/>
  <c r="LT77" i="4" s="1"/>
  <c r="DB7" i="5"/>
  <c r="LE77" i="4" s="1"/>
  <c r="DA7" i="5"/>
  <c r="KP77" i="4" s="1"/>
  <c r="CZ7" i="5"/>
  <c r="KA77" i="4" s="1"/>
  <c r="CN7" i="5"/>
  <c r="CM7" i="5"/>
  <c r="CV67" i="4" s="1"/>
  <c r="BZ7" i="5"/>
  <c r="MA53" i="4" s="1"/>
  <c r="BY7" i="5"/>
  <c r="BX7" i="5"/>
  <c r="BW7" i="5"/>
  <c r="BV7" i="5"/>
  <c r="JC53" i="4" s="1"/>
  <c r="BU7" i="5"/>
  <c r="BT7" i="5"/>
  <c r="BS7" i="5"/>
  <c r="BR7" i="5"/>
  <c r="JV52" i="4" s="1"/>
  <c r="BQ7" i="5"/>
  <c r="BO7" i="5"/>
  <c r="BN7" i="5"/>
  <c r="BM7" i="5"/>
  <c r="FX53" i="4" s="1"/>
  <c r="BL7" i="5"/>
  <c r="BK7" i="5"/>
  <c r="BJ7" i="5"/>
  <c r="HJ52" i="4" s="1"/>
  <c r="BI7" i="5"/>
  <c r="GQ52" i="4" s="1"/>
  <c r="BH7" i="5"/>
  <c r="BG7" i="5"/>
  <c r="BF7" i="5"/>
  <c r="BD7" i="5"/>
  <c r="CS53" i="4" s="1"/>
  <c r="BC7" i="5"/>
  <c r="BZ53" i="4" s="1"/>
  <c r="BB7" i="5"/>
  <c r="BG53" i="4" s="1"/>
  <c r="BA7" i="5"/>
  <c r="AN53" i="4" s="1"/>
  <c r="AZ7" i="5"/>
  <c r="U53" i="4" s="1"/>
  <c r="AY7" i="5"/>
  <c r="AX7" i="5"/>
  <c r="BZ52" i="4" s="1"/>
  <c r="AW7" i="5"/>
  <c r="BG52" i="4" s="1"/>
  <c r="AV7" i="5"/>
  <c r="AN52" i="4" s="1"/>
  <c r="AU7" i="5"/>
  <c r="U52" i="4" s="1"/>
  <c r="AS7" i="5"/>
  <c r="HJ32" i="4" s="1"/>
  <c r="AR7" i="5"/>
  <c r="GQ32" i="4" s="1"/>
  <c r="AQ7" i="5"/>
  <c r="FX32" i="4" s="1"/>
  <c r="AP7" i="5"/>
  <c r="AO7" i="5"/>
  <c r="AN7" i="5"/>
  <c r="AM7" i="5"/>
  <c r="AL7" i="5"/>
  <c r="AK7" i="5"/>
  <c r="FE31" i="4" s="1"/>
  <c r="AJ7" i="5"/>
  <c r="EL31" i="4" s="1"/>
  <c r="AH7" i="5"/>
  <c r="CS32" i="4" s="1"/>
  <c r="AG7" i="5"/>
  <c r="AF7" i="5"/>
  <c r="AE7" i="5"/>
  <c r="AD7" i="5"/>
  <c r="U32" i="4" s="1"/>
  <c r="AC7" i="5"/>
  <c r="CS31" i="4" s="1"/>
  <c r="AB7" i="5"/>
  <c r="BZ31" i="4" s="1"/>
  <c r="AA7" i="5"/>
  <c r="BG31" i="4" s="1"/>
  <c r="Z7" i="5"/>
  <c r="AN31" i="4" s="1"/>
  <c r="Y7" i="5"/>
  <c r="X7" i="5"/>
  <c r="LJ10" i="4" s="1"/>
  <c r="W7" i="5"/>
  <c r="JQ10" i="4" s="1"/>
  <c r="V7" i="5"/>
  <c r="HX10" i="4" s="1"/>
  <c r="U7" i="5"/>
  <c r="T7" i="5"/>
  <c r="S7" i="5"/>
  <c r="R7" i="5"/>
  <c r="DU10" i="4" s="1"/>
  <c r="Q7" i="5"/>
  <c r="P7" i="5"/>
  <c r="O7" i="5"/>
  <c r="N7" i="5"/>
  <c r="FJ8" i="4" s="1"/>
  <c r="M7" i="5"/>
  <c r="DU8" i="4" s="1"/>
  <c r="L7" i="5"/>
  <c r="CF8" i="4" s="1"/>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IT78" i="4"/>
  <c r="IE78" i="4"/>
  <c r="HP78" i="4"/>
  <c r="HA78" i="4"/>
  <c r="GL78" i="4"/>
  <c r="BZ78" i="4"/>
  <c r="BK78" i="4"/>
  <c r="AV78" i="4"/>
  <c r="AG78" i="4"/>
  <c r="R78" i="4"/>
  <c r="MI77" i="4"/>
  <c r="IT77" i="4"/>
  <c r="IE77" i="4"/>
  <c r="HP77" i="4"/>
  <c r="HA77" i="4"/>
  <c r="GL77" i="4"/>
  <c r="BZ77" i="4"/>
  <c r="BK77" i="4"/>
  <c r="AV77" i="4"/>
  <c r="AG77" i="4"/>
  <c r="R77" i="4"/>
  <c r="CV76" i="4"/>
  <c r="LH53" i="4"/>
  <c r="KO53" i="4"/>
  <c r="JV53" i="4"/>
  <c r="HJ53" i="4"/>
  <c r="GQ53" i="4"/>
  <c r="FE53" i="4"/>
  <c r="EL53" i="4"/>
  <c r="MA52" i="4"/>
  <c r="LH52" i="4"/>
  <c r="KO52" i="4"/>
  <c r="JC52" i="4"/>
  <c r="FX52" i="4"/>
  <c r="FE52" i="4"/>
  <c r="EL52" i="4"/>
  <c r="CS52" i="4"/>
  <c r="MA32" i="4"/>
  <c r="LH32" i="4"/>
  <c r="JV32" i="4"/>
  <c r="FE32" i="4"/>
  <c r="EL32" i="4"/>
  <c r="BZ32" i="4"/>
  <c r="BG32" i="4"/>
  <c r="AN32" i="4"/>
  <c r="KO31" i="4"/>
  <c r="JV31" i="4"/>
  <c r="JC31" i="4"/>
  <c r="HJ31" i="4"/>
  <c r="GQ31" i="4"/>
  <c r="FX31" i="4"/>
  <c r="U31" i="4"/>
  <c r="CF10" i="4"/>
  <c r="B10" i="4"/>
  <c r="LJ8" i="4"/>
  <c r="JQ8" i="4"/>
  <c r="HX8" i="4"/>
  <c r="C11" i="5" l="1"/>
  <c r="AN30" i="4" s="1"/>
  <c r="BZ76" i="4"/>
  <c r="MA51" i="4"/>
  <c r="MI76" i="4"/>
  <c r="HJ51" i="4"/>
  <c r="MA30" i="4"/>
  <c r="CS30" i="4"/>
  <c r="IT76" i="4"/>
  <c r="CS51" i="4"/>
  <c r="HJ30" i="4"/>
  <c r="D11" i="5"/>
  <c r="E11" i="5"/>
  <c r="B11" i="5"/>
  <c r="AN51" i="4" l="1"/>
  <c r="FE30" i="4"/>
  <c r="HA76" i="4"/>
  <c r="JV51" i="4"/>
  <c r="FE51" i="4"/>
  <c r="KP76" i="4"/>
  <c r="AG76" i="4"/>
  <c r="JV30" i="4"/>
  <c r="HP76" i="4"/>
  <c r="BG51" i="4"/>
  <c r="FX30" i="4"/>
  <c r="FX51" i="4"/>
  <c r="KO30" i="4"/>
  <c r="BG30" i="4"/>
  <c r="AV76" i="4"/>
  <c r="KO51" i="4"/>
  <c r="LE76" i="4"/>
  <c r="R76" i="4"/>
  <c r="JC51" i="4"/>
  <c r="U30" i="4"/>
  <c r="KA76" i="4"/>
  <c r="EL51" i="4"/>
  <c r="JC30" i="4"/>
  <c r="EL30" i="4"/>
  <c r="GL76" i="4"/>
  <c r="U51" i="4"/>
  <c r="BZ30" i="4"/>
  <c r="IE76" i="4"/>
  <c r="BK76" i="4"/>
  <c r="LH51" i="4"/>
  <c r="LH30" i="4"/>
  <c r="BZ51" i="4"/>
  <c r="LT76" i="4"/>
  <c r="GQ51" i="4"/>
  <c r="GQ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<sst xmlns="http://schemas.openxmlformats.org/spreadsheetml/2006/main" count="278" uniqueCount="135">
  <si>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</si>
  <si>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</si>
  <si>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</si>
  <si>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</si>
  <si>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</si>
  <si>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</si>
  <si>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</si>
  <si>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</si>
  <si>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</si>
  <si>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</si>
  <si>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</si>
  <si>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</si>
  <si>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</si>
  <si>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</si>
  <si>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</si>
  <si>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</si>
  <si>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</si>
  <si>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</si>
  <si>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</si>
  <si>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</si>
  <si>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</si>
  <si>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</si>
  <si>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</si>
  <si>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</si>
  <si>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</si>
  <si>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</si>
  <si>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</si>
  <si>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</si>
  <si>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</si>
  <si>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</si>
  <si>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</si>
  <si>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</si>
  <si>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</si>
  <si>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</si>
  <si>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</si>
  <si>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</si>
  <si>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</si>
  <si>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</si>
  <si>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</si>
  <si>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</si>
  <si>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</si>
  <si>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</si>
  <si>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</si>
  <si>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</si>
  <si>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</si>
  <si>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</si>
  <si>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</si>
  <si>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</si>
  <si>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</si>
  <si>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</si>
  <si>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</si>
  <si>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</si>
  <si>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</si>
  <si>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</si>
  <si>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</si>
  <si>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</si>
  <si>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</si>
  <si>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</si>
  <si>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</si>
  <si>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</si>
  <si>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</si>
  <si>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</si>
  <si>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</si>
  <si>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</si>
  <si>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</si>
  <si>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</si>
  <si>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</si>
  <si>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</si>
  <si>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</si>
  <si>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</si>
  <si>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</si>
  <si>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</si>
  <si>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</si>
  <si>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</si>
  <si>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</si>
  <si>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</si>
  <si>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</si>
  <si>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</si>
  <si>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</si>
  <si>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</si>
  <si>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</si>
  <si>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</si>
  <si>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</si>
  <si>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</si>
  <si>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</si>
  <si>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</si>
  <si>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</si>
  <si>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</si>
  <si>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</si>
  <si>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</si>
  <si>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</si>
  <si>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</si>
  <si>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</si>
  <si>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</si>
  <si>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</si>
  <si>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</si>
  <si>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</si>
  <si>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</si>
  <si>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</si>
  <si>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</si>
  <si>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</si>
  <si>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</si>
  <si>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</si>
  <si>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</si>
  <si>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</si>
  <si>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</si>
  <si>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</si>
  <si>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</si>
  <si>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</si>
  <si>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</si>
  <si>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</si>
  <si>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</si>
  <si>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</si>
  <si>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</si>
  <si>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山形市済生館前駐車場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</si>
  <si>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</si>
  <si>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</si>
  <si>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</si>
  <si>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</si>
  <si>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</si>
  <si>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</si>
  <si>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</si>
  <si>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</si>
  <si>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</si>
  <si>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</si>
  <si>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</si>
  <si>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</si>
  <si>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</si>
  <si>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</si>
  <si>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</si>
  <si>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</si>
  <si>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収益等の状況や利用状況及び類似施設と比較しても、良好な経営状況を維持している。
今後は、継続して良好な水準を維持していくとともに、より一層の経営効率化を図りながら施設の老朽化対策に取り組んでいくことが必要である。</t>
    <phoneticPr fontId="5"/>
  </si>
  <si>
    <t>①収益的収支比率は、隣接する市立病院へ来院する人がコロナ患者がピークであった前年に比べ少なくなったことと、近隣商店街からの回数券購入の減少もあり、前年度比で減少した。
④売上高GOP比率は、全国平均値及び類似施設平均値を上回っている。
⑤EBITDAは、全国平均値及び類似施設平均値を上回っている。</t>
    <rPh sb="23" eb="24">
      <t>ヒト</t>
    </rPh>
    <rPh sb="43" eb="44">
      <t>スク</t>
    </rPh>
    <rPh sb="53" eb="55">
      <t>キンリン</t>
    </rPh>
    <rPh sb="55" eb="58">
      <t>ショウテンガイ</t>
    </rPh>
    <rPh sb="61" eb="64">
      <t>カイスウケン</t>
    </rPh>
    <rPh sb="64" eb="66">
      <t>コウニュウ</t>
    </rPh>
    <rPh sb="67" eb="69">
      <t>ゲンショウ</t>
    </rPh>
    <rPh sb="78" eb="80">
      <t>ゲンショウ</t>
    </rPh>
    <phoneticPr fontId="5"/>
  </si>
  <si>
    <t>⑩企業債残高対料金収入比率は、類似施設平均値に比べ低い水準で推移し、平成28年度に企業債残高が0になった。平成30年度以降に、駐車場事業債を活用した施設の老朽化対策工事を行っているため、当該値が増加した。今後隣接市立病院の建て替え計画があるためそれに合わせた建て替えを予定している。</t>
    <rPh sb="104" eb="106">
      <t>リンセツ</t>
    </rPh>
    <rPh sb="106" eb="110">
      <t>シリツビョウイン</t>
    </rPh>
    <rPh sb="111" eb="112">
      <t>タ</t>
    </rPh>
    <rPh sb="113" eb="114">
      <t>カ</t>
    </rPh>
    <rPh sb="115" eb="117">
      <t>ケイカク</t>
    </rPh>
    <rPh sb="125" eb="126">
      <t>ア</t>
    </rPh>
    <rPh sb="129" eb="130">
      <t>タ</t>
    </rPh>
    <rPh sb="131" eb="132">
      <t>カ</t>
    </rPh>
    <rPh sb="134" eb="136">
      <t>ヨテイ</t>
    </rPh>
    <phoneticPr fontId="5"/>
  </si>
  <si>
    <t>⑪稼働率は前年比微減で、類似施設平均値と比較しても同等の水準であった。</t>
    <rPh sb="5" eb="7">
      <t>ゼンネン</t>
    </rPh>
    <rPh sb="7" eb="8">
      <t>ヒ</t>
    </rPh>
    <rPh sb="8" eb="10">
      <t>ドウトウ</t>
    </rPh>
    <rPh sb="20" eb="22">
      <t>ヒカク</t>
    </rPh>
    <rPh sb="25" eb="27">
      <t>ドウトウスイジュン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</si>
</sst>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312.3</c:v>
                </c:pt>
                <c:pt idx="1">
                  <c:v>291.2</c:v>
                </c:pt>
                <c:pt idx="2">
                  <c:v>210.2</c:v>
                </c:pt>
                <c:pt idx="3">
                  <c:v>237.6</c:v>
                </c:pt>
                <c:pt idx="4">
                  <c:v>207.8</c:v>
                </c:pt>
              </c:numCache>
            </c:numRef>
          </c:val>
          <c:extLst>
            <c:ext xmlns:c16="http://schemas.microsoft.com/office/drawing/2014/chart" uri="{C3380CC4-5D6E-409C-BE32-E72D297353CC}">
              <c16:uniqueId val="{00000000-1805-49B4-9D22-D777AB895E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1805-49B4-9D22-D777AB895E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5.3</c:v>
                </c:pt>
                <c:pt idx="1">
                  <c:v>5.6</c:v>
                </c:pt>
                <c:pt idx="2">
                  <c:v>8.3000000000000007</c:v>
                </c:pt>
                <c:pt idx="3">
                  <c:v>7.8</c:v>
                </c:pt>
                <c:pt idx="4">
                  <c:v>7.6</c:v>
                </c:pt>
              </c:numCache>
            </c:numRef>
          </c:val>
          <c:extLst>
            <c:ext xmlns:c16="http://schemas.microsoft.com/office/drawing/2014/chart" uri="{C3380CC4-5D6E-409C-BE32-E72D297353CC}">
              <c16:uniqueId val="{00000000-45A1-4327-BAC2-6F5050A8F25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45A1-4327-BAC2-6F5050A8F25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601-4B1F-ABDC-5931ADAD4B3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601-4B1F-ABDC-5931ADAD4B3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15D-4B9B-8B69-C9499C70CF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15D-4B9B-8B69-C9499C70CF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9D-433F-AC49-2DF3EFB4754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CF9D-433F-AC49-2DF3EFB4754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47E-40B1-B60A-6732675076D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047E-40B1-B60A-6732675076D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246.8</c:v>
                </c:pt>
                <c:pt idx="1">
                  <c:v>236</c:v>
                </c:pt>
                <c:pt idx="2">
                  <c:v>160.6</c:v>
                </c:pt>
                <c:pt idx="3">
                  <c:v>166.7</c:v>
                </c:pt>
                <c:pt idx="4">
                  <c:v>159</c:v>
                </c:pt>
              </c:numCache>
            </c:numRef>
          </c:val>
          <c:extLst>
            <c:ext xmlns:c16="http://schemas.microsoft.com/office/drawing/2014/chart" uri="{C3380CC4-5D6E-409C-BE32-E72D297353CC}">
              <c16:uniqueId val="{00000000-209B-4C7A-8E0F-23205A528A7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209B-4C7A-8E0F-23205A528A7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68</c:v>
                </c:pt>
                <c:pt idx="1">
                  <c:v>65.7</c:v>
                </c:pt>
                <c:pt idx="2">
                  <c:v>52.4</c:v>
                </c:pt>
                <c:pt idx="3">
                  <c:v>57.9</c:v>
                </c:pt>
                <c:pt idx="4">
                  <c:v>51.9</c:v>
                </c:pt>
              </c:numCache>
            </c:numRef>
          </c:val>
          <c:extLst>
            <c:ext xmlns:c16="http://schemas.microsoft.com/office/drawing/2014/chart" uri="{C3380CC4-5D6E-409C-BE32-E72D297353CC}">
              <c16:uniqueId val="{00000000-94B2-42B9-8735-A997BB6D2C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94B2-42B9-8735-A997BB6D2C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133627</c:v>
                </c:pt>
                <c:pt idx="1">
                  <c:v>126399</c:v>
                </c:pt>
                <c:pt idx="2">
                  <c:v>65632</c:v>
                </c:pt>
                <c:pt idx="3">
                  <c:v>77519</c:v>
                </c:pt>
                <c:pt idx="4">
                  <c:v>66799</c:v>
                </c:pt>
              </c:numCache>
            </c:numRef>
          </c:val>
          <c:extLst>
            <c:ext xmlns:c16="http://schemas.microsoft.com/office/drawing/2014/chart" uri="{C3380CC4-5D6E-409C-BE32-E72D297353CC}">
              <c16:uniqueId val="{00000000-2B47-4FA8-9FE5-0BFE961E0F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2B47-4FA8-9FE5-0BFE961E0F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9"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山形市済生館前駐車場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13300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444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312.3</v>
      </c>
      <c r="V31" s="116"/>
      <c r="W31" s="116"/>
      <c r="X31" s="116"/>
      <c r="Y31" s="116"/>
      <c r="Z31" s="116"/>
      <c r="AA31" s="116"/>
      <c r="AB31" s="116"/>
      <c r="AC31" s="116"/>
      <c r="AD31" s="116"/>
      <c r="AE31" s="116"/>
      <c r="AF31" s="116"/>
      <c r="AG31" s="116"/>
      <c r="AH31" s="116"/>
      <c r="AI31" s="116"/>
      <c r="AJ31" s="116"/>
      <c r="AK31" s="116"/>
      <c r="AL31" s="116"/>
      <c r="AM31" s="116"/>
      <c r="AN31" s="116">
        <f>データ!Z7</f>
        <v>291.2</v>
      </c>
      <c r="AO31" s="116"/>
      <c r="AP31" s="116"/>
      <c r="AQ31" s="116"/>
      <c r="AR31" s="116"/>
      <c r="AS31" s="116"/>
      <c r="AT31" s="116"/>
      <c r="AU31" s="116"/>
      <c r="AV31" s="116"/>
      <c r="AW31" s="116"/>
      <c r="AX31" s="116"/>
      <c r="AY31" s="116"/>
      <c r="AZ31" s="116"/>
      <c r="BA31" s="116"/>
      <c r="BB31" s="116"/>
      <c r="BC31" s="116"/>
      <c r="BD31" s="116"/>
      <c r="BE31" s="116"/>
      <c r="BF31" s="116"/>
      <c r="BG31" s="116">
        <f>データ!AA7</f>
        <v>210.2</v>
      </c>
      <c r="BH31" s="116"/>
      <c r="BI31" s="116"/>
      <c r="BJ31" s="116"/>
      <c r="BK31" s="116"/>
      <c r="BL31" s="116"/>
      <c r="BM31" s="116"/>
      <c r="BN31" s="116"/>
      <c r="BO31" s="116"/>
      <c r="BP31" s="116"/>
      <c r="BQ31" s="116"/>
      <c r="BR31" s="116"/>
      <c r="BS31" s="116"/>
      <c r="BT31" s="116"/>
      <c r="BU31" s="116"/>
      <c r="BV31" s="116"/>
      <c r="BW31" s="116"/>
      <c r="BX31" s="116"/>
      <c r="BY31" s="116"/>
      <c r="BZ31" s="116">
        <f>データ!AB7</f>
        <v>237.6</v>
      </c>
      <c r="CA31" s="116"/>
      <c r="CB31" s="116"/>
      <c r="CC31" s="116"/>
      <c r="CD31" s="116"/>
      <c r="CE31" s="116"/>
      <c r="CF31" s="116"/>
      <c r="CG31" s="116"/>
      <c r="CH31" s="116"/>
      <c r="CI31" s="116"/>
      <c r="CJ31" s="116"/>
      <c r="CK31" s="116"/>
      <c r="CL31" s="116"/>
      <c r="CM31" s="116"/>
      <c r="CN31" s="116"/>
      <c r="CO31" s="116"/>
      <c r="CP31" s="116"/>
      <c r="CQ31" s="116"/>
      <c r="CR31" s="116"/>
      <c r="CS31" s="116">
        <f>データ!AC7</f>
        <v>207.8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246.8</v>
      </c>
      <c r="JD31" s="111"/>
      <c r="JE31" s="111"/>
      <c r="JF31" s="111"/>
      <c r="JG31" s="111"/>
      <c r="JH31" s="111"/>
      <c r="JI31" s="111"/>
      <c r="JJ31" s="111"/>
      <c r="JK31" s="111"/>
      <c r="JL31" s="111"/>
      <c r="JM31" s="111"/>
      <c r="JN31" s="111"/>
      <c r="JO31" s="111"/>
      <c r="JP31" s="111"/>
      <c r="JQ31" s="111"/>
      <c r="JR31" s="111"/>
      <c r="JS31" s="111"/>
      <c r="JT31" s="111"/>
      <c r="JU31" s="112"/>
      <c r="JV31" s="110">
        <f>データ!DL7</f>
        <v>236</v>
      </c>
      <c r="JW31" s="111"/>
      <c r="JX31" s="111"/>
      <c r="JY31" s="111"/>
      <c r="JZ31" s="111"/>
      <c r="KA31" s="111"/>
      <c r="KB31" s="111"/>
      <c r="KC31" s="111"/>
      <c r="KD31" s="111"/>
      <c r="KE31" s="111"/>
      <c r="KF31" s="111"/>
      <c r="KG31" s="111"/>
      <c r="KH31" s="111"/>
      <c r="KI31" s="111"/>
      <c r="KJ31" s="111"/>
      <c r="KK31" s="111"/>
      <c r="KL31" s="111"/>
      <c r="KM31" s="111"/>
      <c r="KN31" s="112"/>
      <c r="KO31" s="110">
        <f>データ!DM7</f>
        <v>160.6</v>
      </c>
      <c r="KP31" s="111"/>
      <c r="KQ31" s="111"/>
      <c r="KR31" s="111"/>
      <c r="KS31" s="111"/>
      <c r="KT31" s="111"/>
      <c r="KU31" s="111"/>
      <c r="KV31" s="111"/>
      <c r="KW31" s="111"/>
      <c r="KX31" s="111"/>
      <c r="KY31" s="111"/>
      <c r="KZ31" s="111"/>
      <c r="LA31" s="111"/>
      <c r="LB31" s="111"/>
      <c r="LC31" s="111"/>
      <c r="LD31" s="111"/>
      <c r="LE31" s="111"/>
      <c r="LF31" s="111"/>
      <c r="LG31" s="112"/>
      <c r="LH31" s="110">
        <f>データ!DN7</f>
        <v>166.7</v>
      </c>
      <c r="LI31" s="111"/>
      <c r="LJ31" s="111"/>
      <c r="LK31" s="111"/>
      <c r="LL31" s="111"/>
      <c r="LM31" s="111"/>
      <c r="LN31" s="111"/>
      <c r="LO31" s="111"/>
      <c r="LP31" s="111"/>
      <c r="LQ31" s="111"/>
      <c r="LR31" s="111"/>
      <c r="LS31" s="111"/>
      <c r="LT31" s="111"/>
      <c r="LU31" s="111"/>
      <c r="LV31" s="111"/>
      <c r="LW31" s="111"/>
      <c r="LX31" s="111"/>
      <c r="LY31" s="111"/>
      <c r="LZ31" s="112"/>
      <c r="MA31" s="110">
        <f>データ!DO7</f>
        <v>159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224.9</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160</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68</v>
      </c>
      <c r="EM52" s="116"/>
      <c r="EN52" s="116"/>
      <c r="EO52" s="116"/>
      <c r="EP52" s="116"/>
      <c r="EQ52" s="116"/>
      <c r="ER52" s="116"/>
      <c r="ES52" s="116"/>
      <c r="ET52" s="116"/>
      <c r="EU52" s="116"/>
      <c r="EV52" s="116"/>
      <c r="EW52" s="116"/>
      <c r="EX52" s="116"/>
      <c r="EY52" s="116"/>
      <c r="EZ52" s="116"/>
      <c r="FA52" s="116"/>
      <c r="FB52" s="116"/>
      <c r="FC52" s="116"/>
      <c r="FD52" s="116"/>
      <c r="FE52" s="116">
        <f>データ!BG7</f>
        <v>65.7</v>
      </c>
      <c r="FF52" s="116"/>
      <c r="FG52" s="116"/>
      <c r="FH52" s="116"/>
      <c r="FI52" s="116"/>
      <c r="FJ52" s="116"/>
      <c r="FK52" s="116"/>
      <c r="FL52" s="116"/>
      <c r="FM52" s="116"/>
      <c r="FN52" s="116"/>
      <c r="FO52" s="116"/>
      <c r="FP52" s="116"/>
      <c r="FQ52" s="116"/>
      <c r="FR52" s="116"/>
      <c r="FS52" s="116"/>
      <c r="FT52" s="116"/>
      <c r="FU52" s="116"/>
      <c r="FV52" s="116"/>
      <c r="FW52" s="116"/>
      <c r="FX52" s="116">
        <f>データ!BH7</f>
        <v>52.4</v>
      </c>
      <c r="FY52" s="116"/>
      <c r="FZ52" s="116"/>
      <c r="GA52" s="116"/>
      <c r="GB52" s="116"/>
      <c r="GC52" s="116"/>
      <c r="GD52" s="116"/>
      <c r="GE52" s="116"/>
      <c r="GF52" s="116"/>
      <c r="GG52" s="116"/>
      <c r="GH52" s="116"/>
      <c r="GI52" s="116"/>
      <c r="GJ52" s="116"/>
      <c r="GK52" s="116"/>
      <c r="GL52" s="116"/>
      <c r="GM52" s="116"/>
      <c r="GN52" s="116"/>
      <c r="GO52" s="116"/>
      <c r="GP52" s="116"/>
      <c r="GQ52" s="116">
        <f>データ!BI7</f>
        <v>57.9</v>
      </c>
      <c r="GR52" s="116"/>
      <c r="GS52" s="116"/>
      <c r="GT52" s="116"/>
      <c r="GU52" s="116"/>
      <c r="GV52" s="116"/>
      <c r="GW52" s="116"/>
      <c r="GX52" s="116"/>
      <c r="GY52" s="116"/>
      <c r="GZ52" s="116"/>
      <c r="HA52" s="116"/>
      <c r="HB52" s="116"/>
      <c r="HC52" s="116"/>
      <c r="HD52" s="116"/>
      <c r="HE52" s="116"/>
      <c r="HF52" s="116"/>
      <c r="HG52" s="116"/>
      <c r="HH52" s="116"/>
      <c r="HI52" s="116"/>
      <c r="HJ52" s="116">
        <f>データ!BJ7</f>
        <v>51.9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133627</v>
      </c>
      <c r="JD52" s="120"/>
      <c r="JE52" s="120"/>
      <c r="JF52" s="120"/>
      <c r="JG52" s="120"/>
      <c r="JH52" s="120"/>
      <c r="JI52" s="120"/>
      <c r="JJ52" s="120"/>
      <c r="JK52" s="120"/>
      <c r="JL52" s="120"/>
      <c r="JM52" s="120"/>
      <c r="JN52" s="120"/>
      <c r="JO52" s="120"/>
      <c r="JP52" s="120"/>
      <c r="JQ52" s="120"/>
      <c r="JR52" s="120"/>
      <c r="JS52" s="120"/>
      <c r="JT52" s="120"/>
      <c r="JU52" s="120"/>
      <c r="JV52" s="120">
        <f>データ!BR7</f>
        <v>126399</v>
      </c>
      <c r="JW52" s="120"/>
      <c r="JX52" s="120"/>
      <c r="JY52" s="120"/>
      <c r="JZ52" s="120"/>
      <c r="KA52" s="120"/>
      <c r="KB52" s="120"/>
      <c r="KC52" s="120"/>
      <c r="KD52" s="120"/>
      <c r="KE52" s="120"/>
      <c r="KF52" s="120"/>
      <c r="KG52" s="120"/>
      <c r="KH52" s="120"/>
      <c r="KI52" s="120"/>
      <c r="KJ52" s="120"/>
      <c r="KK52" s="120"/>
      <c r="KL52" s="120"/>
      <c r="KM52" s="120"/>
      <c r="KN52" s="120"/>
      <c r="KO52" s="120">
        <f>データ!BS7</f>
        <v>65632</v>
      </c>
      <c r="KP52" s="120"/>
      <c r="KQ52" s="120"/>
      <c r="KR52" s="120"/>
      <c r="KS52" s="120"/>
      <c r="KT52" s="120"/>
      <c r="KU52" s="120"/>
      <c r="KV52" s="120"/>
      <c r="KW52" s="120"/>
      <c r="KX52" s="120"/>
      <c r="KY52" s="120"/>
      <c r="KZ52" s="120"/>
      <c r="LA52" s="120"/>
      <c r="LB52" s="120"/>
      <c r="LC52" s="120"/>
      <c r="LD52" s="120"/>
      <c r="LE52" s="120"/>
      <c r="LF52" s="120"/>
      <c r="LG52" s="120"/>
      <c r="LH52" s="120">
        <f>データ!BT7</f>
        <v>77519</v>
      </c>
      <c r="LI52" s="120"/>
      <c r="LJ52" s="120"/>
      <c r="LK52" s="120"/>
      <c r="LL52" s="120"/>
      <c r="LM52" s="120"/>
      <c r="LN52" s="120"/>
      <c r="LO52" s="120"/>
      <c r="LP52" s="120"/>
      <c r="LQ52" s="120"/>
      <c r="LR52" s="120"/>
      <c r="LS52" s="120"/>
      <c r="LT52" s="120"/>
      <c r="LU52" s="120"/>
      <c r="LV52" s="120"/>
      <c r="LW52" s="120"/>
      <c r="LX52" s="120"/>
      <c r="LY52" s="120"/>
      <c r="LZ52" s="120"/>
      <c r="MA52" s="120">
        <f>データ!BU7</f>
        <v>66799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43.4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5.3</v>
      </c>
      <c r="KB77" s="111"/>
      <c r="KC77" s="111"/>
      <c r="KD77" s="111"/>
      <c r="KE77" s="111"/>
      <c r="KF77" s="111"/>
      <c r="KG77" s="111"/>
      <c r="KH77" s="111"/>
      <c r="KI77" s="111"/>
      <c r="KJ77" s="111"/>
      <c r="KK77" s="111"/>
      <c r="KL77" s="111"/>
      <c r="KM77" s="111"/>
      <c r="KN77" s="111"/>
      <c r="KO77" s="112"/>
      <c r="KP77" s="110">
        <f>データ!DA7</f>
        <v>5.6</v>
      </c>
      <c r="KQ77" s="111"/>
      <c r="KR77" s="111"/>
      <c r="KS77" s="111"/>
      <c r="KT77" s="111"/>
      <c r="KU77" s="111"/>
      <c r="KV77" s="111"/>
      <c r="KW77" s="111"/>
      <c r="KX77" s="111"/>
      <c r="KY77" s="111"/>
      <c r="KZ77" s="111"/>
      <c r="LA77" s="111"/>
      <c r="LB77" s="111"/>
      <c r="LC77" s="111"/>
      <c r="LD77" s="112"/>
      <c r="LE77" s="110">
        <f>データ!DB7</f>
        <v>8.3000000000000007</v>
      </c>
      <c r="LF77" s="111"/>
      <c r="LG77" s="111"/>
      <c r="LH77" s="111"/>
      <c r="LI77" s="111"/>
      <c r="LJ77" s="111"/>
      <c r="LK77" s="111"/>
      <c r="LL77" s="111"/>
      <c r="LM77" s="111"/>
      <c r="LN77" s="111"/>
      <c r="LO77" s="111"/>
      <c r="LP77" s="111"/>
      <c r="LQ77" s="111"/>
      <c r="LR77" s="111"/>
      <c r="LS77" s="112"/>
      <c r="LT77" s="110">
        <f>データ!DC7</f>
        <v>7.8</v>
      </c>
      <c r="LU77" s="111"/>
      <c r="LV77" s="111"/>
      <c r="LW77" s="111"/>
      <c r="LX77" s="111"/>
      <c r="LY77" s="111"/>
      <c r="LZ77" s="111"/>
      <c r="MA77" s="111"/>
      <c r="MB77" s="111"/>
      <c r="MC77" s="111"/>
      <c r="MD77" s="111"/>
      <c r="ME77" s="111"/>
      <c r="MF77" s="111"/>
      <c r="MG77" s="111"/>
      <c r="MH77" s="112"/>
      <c r="MI77" s="110">
        <f>データ!DD7</f>
        <v>7.6</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107.2</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aaVrpr1UWCcCCbLeo36he4Ln4SlQXsL4VMOweEJHQ7D1Q5dVPUtLt8bZrYDaOHi87gBVBd7Z96CsOX9gUNN2A==" saltValue="UNtziWYoVLBQqbH44+JhW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102</v>
      </c>
      <c r="AO5" s="47" t="s">
        <v>94</v>
      </c>
      <c r="AP5" s="47" t="s">
        <v>95</v>
      </c>
      <c r="AQ5" s="47" t="s">
        <v>96</v>
      </c>
      <c r="AR5" s="47" t="s">
        <v>97</v>
      </c>
      <c r="AS5" s="47" t="s">
        <v>98</v>
      </c>
      <c r="AT5" s="47" t="s">
        <v>99</v>
      </c>
      <c r="AU5" s="47" t="s">
        <v>103</v>
      </c>
      <c r="AV5" s="47" t="s">
        <v>90</v>
      </c>
      <c r="AW5" s="47" t="s">
        <v>91</v>
      </c>
      <c r="AX5" s="47" t="s">
        <v>92</v>
      </c>
      <c r="AY5" s="47" t="s">
        <v>102</v>
      </c>
      <c r="AZ5" s="47" t="s">
        <v>94</v>
      </c>
      <c r="BA5" s="47" t="s">
        <v>95</v>
      </c>
      <c r="BB5" s="47" t="s">
        <v>96</v>
      </c>
      <c r="BC5" s="47" t="s">
        <v>97</v>
      </c>
      <c r="BD5" s="47" t="s">
        <v>98</v>
      </c>
      <c r="BE5" s="47" t="s">
        <v>99</v>
      </c>
      <c r="BF5" s="47" t="s">
        <v>89</v>
      </c>
      <c r="BG5" s="47" t="s">
        <v>90</v>
      </c>
      <c r="BH5" s="47" t="s">
        <v>104</v>
      </c>
      <c r="BI5" s="47" t="s">
        <v>101</v>
      </c>
      <c r="BJ5" s="47" t="s">
        <v>102</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105</v>
      </c>
      <c r="CE5" s="47" t="s">
        <v>92</v>
      </c>
      <c r="CF5" s="47" t="s">
        <v>102</v>
      </c>
      <c r="CG5" s="47" t="s">
        <v>94</v>
      </c>
      <c r="CH5" s="47" t="s">
        <v>95</v>
      </c>
      <c r="CI5" s="47" t="s">
        <v>96</v>
      </c>
      <c r="CJ5" s="47" t="s">
        <v>97</v>
      </c>
      <c r="CK5" s="47" t="s">
        <v>98</v>
      </c>
      <c r="CL5" s="47" t="s">
        <v>99</v>
      </c>
      <c r="CM5" s="145"/>
      <c r="CN5" s="145"/>
      <c r="CO5" s="47" t="s">
        <v>89</v>
      </c>
      <c r="CP5" s="47" t="s">
        <v>90</v>
      </c>
      <c r="CQ5" s="47" t="s">
        <v>91</v>
      </c>
      <c r="CR5" s="47" t="s">
        <v>92</v>
      </c>
      <c r="CS5" s="47" t="s">
        <v>102</v>
      </c>
      <c r="CT5" s="47" t="s">
        <v>94</v>
      </c>
      <c r="CU5" s="47" t="s">
        <v>95</v>
      </c>
      <c r="CV5" s="47" t="s">
        <v>96</v>
      </c>
      <c r="CW5" s="47" t="s">
        <v>97</v>
      </c>
      <c r="CX5" s="47" t="s">
        <v>98</v>
      </c>
      <c r="CY5" s="47" t="s">
        <v>99</v>
      </c>
      <c r="CZ5" s="47" t="s">
        <v>106</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102</v>
      </c>
      <c r="DP5" s="47" t="s">
        <v>94</v>
      </c>
      <c r="DQ5" s="47" t="s">
        <v>95</v>
      </c>
      <c r="DR5" s="47" t="s">
        <v>96</v>
      </c>
      <c r="DS5" s="47" t="s">
        <v>97</v>
      </c>
      <c r="DT5" s="47" t="s">
        <v>98</v>
      </c>
      <c r="DU5" s="47" t="s">
        <v>99</v>
      </c>
    </row>
    <row r="6" spans="1:125" s="54" customFormat="1" x14ac:dyDescent="0.15">
      <c r="A6" s="37" t="s">
        <v>107</v>
      </c>
      <c r="B6" s="48">
        <f>B8</f>
        <v>2022</v>
      </c>
      <c r="C6" s="48">
        <f t="shared" ref="C6:X6" si="1">C8</f>
        <v>62014</v>
      </c>
      <c r="D6" s="48">
        <f t="shared" si="1"/>
        <v>47</v>
      </c>
      <c r="E6" s="48">
        <f t="shared" si="1"/>
        <v>14</v>
      </c>
      <c r="F6" s="48">
        <f t="shared" si="1"/>
        <v>0</v>
      </c>
      <c r="G6" s="48">
        <f t="shared" si="1"/>
        <v>4</v>
      </c>
      <c r="H6" s="48" t="str">
        <f>SUBSTITUTE(H8,"　","")</f>
        <v>山形県山形市</v>
      </c>
      <c r="I6" s="48" t="str">
        <f t="shared" si="1"/>
        <v>山形市済生館前駐車場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28</v>
      </c>
      <c r="S6" s="50" t="str">
        <f t="shared" si="1"/>
        <v>公共施設</v>
      </c>
      <c r="T6" s="50" t="str">
        <f t="shared" si="1"/>
        <v>無</v>
      </c>
      <c r="U6" s="51">
        <f t="shared" si="1"/>
        <v>13300</v>
      </c>
      <c r="V6" s="51">
        <f t="shared" si="1"/>
        <v>444</v>
      </c>
      <c r="W6" s="51">
        <f t="shared" si="1"/>
        <v>300</v>
      </c>
      <c r="X6" s="50" t="str">
        <f t="shared" si="1"/>
        <v>代行制</v>
      </c>
      <c r="Y6" s="52">
        <f>IF(Y8="-",NA(),Y8)</f>
        <v>312.3</v>
      </c>
      <c r="Z6" s="52">
        <f t="shared" ref="Z6:AH6" si="2">IF(Z8="-",NA(),Z8)</f>
        <v>291.2</v>
      </c>
      <c r="AA6" s="52">
        <f t="shared" si="2"/>
        <v>210.2</v>
      </c>
      <c r="AB6" s="52">
        <f t="shared" si="2"/>
        <v>237.6</v>
      </c>
      <c r="AC6" s="52">
        <f t="shared" si="2"/>
        <v>207.8</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68</v>
      </c>
      <c r="BG6" s="52">
        <f t="shared" ref="BG6:BO6" si="5">IF(BG8="-",NA(),BG8)</f>
        <v>65.7</v>
      </c>
      <c r="BH6" s="52">
        <f t="shared" si="5"/>
        <v>52.4</v>
      </c>
      <c r="BI6" s="52">
        <f t="shared" si="5"/>
        <v>57.9</v>
      </c>
      <c r="BJ6" s="52">
        <f t="shared" si="5"/>
        <v>51.9</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133627</v>
      </c>
      <c r="BR6" s="53">
        <f t="shared" ref="BR6:BZ6" si="6">IF(BR8="-",NA(),BR8)</f>
        <v>126399</v>
      </c>
      <c r="BS6" s="53">
        <f t="shared" si="6"/>
        <v>65632</v>
      </c>
      <c r="BT6" s="53">
        <f t="shared" si="6"/>
        <v>77519</v>
      </c>
      <c r="BU6" s="53">
        <f t="shared" si="6"/>
        <v>66799</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0</v>
      </c>
      <c r="CO6" s="52"/>
      <c r="CP6" s="52"/>
      <c r="CQ6" s="52"/>
      <c r="CR6" s="52"/>
      <c r="CS6" s="52"/>
      <c r="CT6" s="52"/>
      <c r="CU6" s="52"/>
      <c r="CV6" s="52"/>
      <c r="CW6" s="52"/>
      <c r="CX6" s="52"/>
      <c r="CY6" s="49" t="s">
        <v>109</v>
      </c>
      <c r="CZ6" s="52">
        <f>IF(CZ8="-",NA(),CZ8)</f>
        <v>5.3</v>
      </c>
      <c r="DA6" s="52">
        <f t="shared" ref="DA6:DI6" si="8">IF(DA8="-",NA(),DA8)</f>
        <v>5.6</v>
      </c>
      <c r="DB6" s="52">
        <f t="shared" si="8"/>
        <v>8.3000000000000007</v>
      </c>
      <c r="DC6" s="52">
        <f t="shared" si="8"/>
        <v>7.8</v>
      </c>
      <c r="DD6" s="52">
        <f t="shared" si="8"/>
        <v>7.6</v>
      </c>
      <c r="DE6" s="52">
        <f t="shared" si="8"/>
        <v>107.2</v>
      </c>
      <c r="DF6" s="52">
        <f t="shared" si="8"/>
        <v>1555</v>
      </c>
      <c r="DG6" s="52">
        <f t="shared" si="8"/>
        <v>69.3</v>
      </c>
      <c r="DH6" s="52">
        <f t="shared" si="8"/>
        <v>93</v>
      </c>
      <c r="DI6" s="52">
        <f t="shared" si="8"/>
        <v>141.1</v>
      </c>
      <c r="DJ6" s="49" t="str">
        <f>IF(DJ8="-","",IF(DJ8="-","【-】","【"&amp;SUBSTITUTE(TEXT(DJ8,"#,##0.0"),"-","△")&amp;"】"))</f>
        <v>【72.2】</v>
      </c>
      <c r="DK6" s="52">
        <f>IF(DK8="-",NA(),DK8)</f>
        <v>246.8</v>
      </c>
      <c r="DL6" s="52">
        <f t="shared" ref="DL6:DT6" si="9">IF(DL8="-",NA(),DL8)</f>
        <v>236</v>
      </c>
      <c r="DM6" s="52">
        <f t="shared" si="9"/>
        <v>160.6</v>
      </c>
      <c r="DN6" s="52">
        <f t="shared" si="9"/>
        <v>166.7</v>
      </c>
      <c r="DO6" s="52">
        <f t="shared" si="9"/>
        <v>159</v>
      </c>
      <c r="DP6" s="52">
        <f t="shared" si="9"/>
        <v>160</v>
      </c>
      <c r="DQ6" s="52">
        <f t="shared" si="9"/>
        <v>164.6</v>
      </c>
      <c r="DR6" s="52">
        <f t="shared" si="9"/>
        <v>140.30000000000001</v>
      </c>
      <c r="DS6" s="52">
        <f t="shared" si="9"/>
        <v>147.30000000000001</v>
      </c>
      <c r="DT6" s="52">
        <f t="shared" si="9"/>
        <v>162.9</v>
      </c>
      <c r="DU6" s="49" t="str">
        <f>IF(DU8="-","",IF(DU8="-","【-】","【"&amp;SUBSTITUTE(TEXT(DU8,"#,##0.0"),"-","△")&amp;"】"))</f>
        <v>【201.6】</v>
      </c>
    </row>
    <row r="7" spans="1:125" s="54" customFormat="1" x14ac:dyDescent="0.15">
      <c r="A7" s="37" t="s">
        <v>110</v>
      </c>
      <c r="B7" s="48">
        <f t="shared" ref="B7:X7" si="10">B8</f>
        <v>2022</v>
      </c>
      <c r="C7" s="48">
        <f t="shared" si="10"/>
        <v>62014</v>
      </c>
      <c r="D7" s="48">
        <f t="shared" si="10"/>
        <v>47</v>
      </c>
      <c r="E7" s="48">
        <f t="shared" si="10"/>
        <v>14</v>
      </c>
      <c r="F7" s="48">
        <f t="shared" si="10"/>
        <v>0</v>
      </c>
      <c r="G7" s="48">
        <f t="shared" si="10"/>
        <v>4</v>
      </c>
      <c r="H7" s="48" t="str">
        <f t="shared" si="10"/>
        <v>山形県　山形市</v>
      </c>
      <c r="I7" s="48" t="str">
        <f t="shared" si="10"/>
        <v>山形市済生館前駐車場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28</v>
      </c>
      <c r="S7" s="50" t="str">
        <f t="shared" si="10"/>
        <v>公共施設</v>
      </c>
      <c r="T7" s="50" t="str">
        <f t="shared" si="10"/>
        <v>無</v>
      </c>
      <c r="U7" s="51">
        <f t="shared" si="10"/>
        <v>13300</v>
      </c>
      <c r="V7" s="51">
        <f t="shared" si="10"/>
        <v>444</v>
      </c>
      <c r="W7" s="51">
        <f t="shared" si="10"/>
        <v>300</v>
      </c>
      <c r="X7" s="50" t="str">
        <f t="shared" si="10"/>
        <v>代行制</v>
      </c>
      <c r="Y7" s="52">
        <f>Y8</f>
        <v>312.3</v>
      </c>
      <c r="Z7" s="52">
        <f t="shared" ref="Z7:AH7" si="11">Z8</f>
        <v>291.2</v>
      </c>
      <c r="AA7" s="52">
        <f t="shared" si="11"/>
        <v>210.2</v>
      </c>
      <c r="AB7" s="52">
        <f t="shared" si="11"/>
        <v>237.6</v>
      </c>
      <c r="AC7" s="52">
        <f t="shared" si="11"/>
        <v>207.8</v>
      </c>
      <c r="AD7" s="52">
        <f t="shared" si="11"/>
        <v>224.9</v>
      </c>
      <c r="AE7" s="52">
        <f t="shared" si="11"/>
        <v>230.7</v>
      </c>
      <c r="AF7" s="52">
        <f t="shared" si="11"/>
        <v>166.4</v>
      </c>
      <c r="AG7" s="52">
        <f t="shared" si="11"/>
        <v>177.9</v>
      </c>
      <c r="AH7" s="52">
        <f t="shared" si="11"/>
        <v>183.3</v>
      </c>
      <c r="AI7" s="49"/>
      <c r="AJ7" s="52">
        <f>AJ8</f>
        <v>0</v>
      </c>
      <c r="AK7" s="52">
        <f t="shared" ref="AK7:AS7" si="12">AK8</f>
        <v>0</v>
      </c>
      <c r="AL7" s="52">
        <f t="shared" si="12"/>
        <v>0</v>
      </c>
      <c r="AM7" s="52">
        <f t="shared" si="12"/>
        <v>0</v>
      </c>
      <c r="AN7" s="52">
        <f t="shared" si="12"/>
        <v>0</v>
      </c>
      <c r="AO7" s="52">
        <f t="shared" si="12"/>
        <v>3.6</v>
      </c>
      <c r="AP7" s="52">
        <f t="shared" si="12"/>
        <v>1.7</v>
      </c>
      <c r="AQ7" s="52">
        <f t="shared" si="12"/>
        <v>9.9</v>
      </c>
      <c r="AR7" s="52">
        <f t="shared" si="12"/>
        <v>5.0999999999999996</v>
      </c>
      <c r="AS7" s="52">
        <f t="shared" si="12"/>
        <v>5.6</v>
      </c>
      <c r="AT7" s="49"/>
      <c r="AU7" s="53">
        <f>AU8</f>
        <v>0</v>
      </c>
      <c r="AV7" s="53">
        <f t="shared" ref="AV7:BD7" si="13">AV8</f>
        <v>0</v>
      </c>
      <c r="AW7" s="53">
        <f t="shared" si="13"/>
        <v>0</v>
      </c>
      <c r="AX7" s="53">
        <f t="shared" si="13"/>
        <v>0</v>
      </c>
      <c r="AY7" s="53">
        <f t="shared" si="13"/>
        <v>0</v>
      </c>
      <c r="AZ7" s="53">
        <f t="shared" si="13"/>
        <v>11</v>
      </c>
      <c r="BA7" s="53">
        <f t="shared" si="13"/>
        <v>7</v>
      </c>
      <c r="BB7" s="53">
        <f t="shared" si="13"/>
        <v>260</v>
      </c>
      <c r="BC7" s="53">
        <f t="shared" si="13"/>
        <v>15564</v>
      </c>
      <c r="BD7" s="53">
        <f t="shared" si="13"/>
        <v>28</v>
      </c>
      <c r="BE7" s="51"/>
      <c r="BF7" s="52">
        <f>BF8</f>
        <v>68</v>
      </c>
      <c r="BG7" s="52">
        <f t="shared" ref="BG7:BO7" si="14">BG8</f>
        <v>65.7</v>
      </c>
      <c r="BH7" s="52">
        <f t="shared" si="14"/>
        <v>52.4</v>
      </c>
      <c r="BI7" s="52">
        <f t="shared" si="14"/>
        <v>57.9</v>
      </c>
      <c r="BJ7" s="52">
        <f t="shared" si="14"/>
        <v>51.9</v>
      </c>
      <c r="BK7" s="52">
        <f t="shared" si="14"/>
        <v>43.4</v>
      </c>
      <c r="BL7" s="52">
        <f t="shared" si="14"/>
        <v>36.200000000000003</v>
      </c>
      <c r="BM7" s="52">
        <f t="shared" si="14"/>
        <v>-15.8</v>
      </c>
      <c r="BN7" s="52">
        <f t="shared" si="14"/>
        <v>5</v>
      </c>
      <c r="BO7" s="52">
        <f t="shared" si="14"/>
        <v>18.399999999999999</v>
      </c>
      <c r="BP7" s="49"/>
      <c r="BQ7" s="53">
        <f>BQ8</f>
        <v>133627</v>
      </c>
      <c r="BR7" s="53">
        <f t="shared" ref="BR7:BZ7" si="15">BR8</f>
        <v>126399</v>
      </c>
      <c r="BS7" s="53">
        <f t="shared" si="15"/>
        <v>65632</v>
      </c>
      <c r="BT7" s="53">
        <f t="shared" si="15"/>
        <v>77519</v>
      </c>
      <c r="BU7" s="53">
        <f t="shared" si="15"/>
        <v>66799</v>
      </c>
      <c r="BV7" s="53">
        <f t="shared" si="15"/>
        <v>26255</v>
      </c>
      <c r="BW7" s="53">
        <f t="shared" si="15"/>
        <v>24482</v>
      </c>
      <c r="BX7" s="53">
        <f t="shared" si="15"/>
        <v>13494</v>
      </c>
      <c r="BY7" s="53">
        <f t="shared" si="15"/>
        <v>17746</v>
      </c>
      <c r="BZ7" s="53">
        <f t="shared" si="15"/>
        <v>17293</v>
      </c>
      <c r="CA7" s="51"/>
      <c r="CB7" s="52" t="s">
        <v>111</v>
      </c>
      <c r="CC7" s="52" t="s">
        <v>111</v>
      </c>
      <c r="CD7" s="52" t="s">
        <v>111</v>
      </c>
      <c r="CE7" s="52" t="s">
        <v>111</v>
      </c>
      <c r="CF7" s="52" t="s">
        <v>111</v>
      </c>
      <c r="CG7" s="52" t="s">
        <v>111</v>
      </c>
      <c r="CH7" s="52" t="s">
        <v>111</v>
      </c>
      <c r="CI7" s="52" t="s">
        <v>111</v>
      </c>
      <c r="CJ7" s="52" t="s">
        <v>111</v>
      </c>
      <c r="CK7" s="52" t="s">
        <v>112</v>
      </c>
      <c r="CL7" s="49"/>
      <c r="CM7" s="51">
        <f>CM8</f>
        <v>0</v>
      </c>
      <c r="CN7" s="51">
        <f>CN8</f>
        <v>0</v>
      </c>
      <c r="CO7" s="52" t="s">
        <v>111</v>
      </c>
      <c r="CP7" s="52" t="s">
        <v>111</v>
      </c>
      <c r="CQ7" s="52" t="s">
        <v>111</v>
      </c>
      <c r="CR7" s="52" t="s">
        <v>111</v>
      </c>
      <c r="CS7" s="52" t="s">
        <v>111</v>
      </c>
      <c r="CT7" s="52" t="s">
        <v>111</v>
      </c>
      <c r="CU7" s="52" t="s">
        <v>111</v>
      </c>
      <c r="CV7" s="52" t="s">
        <v>111</v>
      </c>
      <c r="CW7" s="52" t="s">
        <v>111</v>
      </c>
      <c r="CX7" s="52" t="s">
        <v>109</v>
      </c>
      <c r="CY7" s="49"/>
      <c r="CZ7" s="52">
        <f>CZ8</f>
        <v>5.3</v>
      </c>
      <c r="DA7" s="52">
        <f t="shared" ref="DA7:DI7" si="16">DA8</f>
        <v>5.6</v>
      </c>
      <c r="DB7" s="52">
        <f t="shared" si="16"/>
        <v>8.3000000000000007</v>
      </c>
      <c r="DC7" s="52">
        <f t="shared" si="16"/>
        <v>7.8</v>
      </c>
      <c r="DD7" s="52">
        <f t="shared" si="16"/>
        <v>7.6</v>
      </c>
      <c r="DE7" s="52">
        <f t="shared" si="16"/>
        <v>107.2</v>
      </c>
      <c r="DF7" s="52">
        <f t="shared" si="16"/>
        <v>1555</v>
      </c>
      <c r="DG7" s="52">
        <f t="shared" si="16"/>
        <v>69.3</v>
      </c>
      <c r="DH7" s="52">
        <f t="shared" si="16"/>
        <v>93</v>
      </c>
      <c r="DI7" s="52">
        <f t="shared" si="16"/>
        <v>141.1</v>
      </c>
      <c r="DJ7" s="49"/>
      <c r="DK7" s="52">
        <f>DK8</f>
        <v>246.8</v>
      </c>
      <c r="DL7" s="52">
        <f t="shared" ref="DL7:DT7" si="17">DL8</f>
        <v>236</v>
      </c>
      <c r="DM7" s="52">
        <f t="shared" si="17"/>
        <v>160.6</v>
      </c>
      <c r="DN7" s="52">
        <f t="shared" si="17"/>
        <v>166.7</v>
      </c>
      <c r="DO7" s="52">
        <f t="shared" si="17"/>
        <v>159</v>
      </c>
      <c r="DP7" s="52">
        <f t="shared" si="17"/>
        <v>160</v>
      </c>
      <c r="DQ7" s="52">
        <f t="shared" si="17"/>
        <v>164.6</v>
      </c>
      <c r="DR7" s="52">
        <f t="shared" si="17"/>
        <v>140.30000000000001</v>
      </c>
      <c r="DS7" s="52">
        <f t="shared" si="17"/>
        <v>147.30000000000001</v>
      </c>
      <c r="DT7" s="52">
        <f t="shared" si="17"/>
        <v>162.9</v>
      </c>
      <c r="DU7" s="49"/>
    </row>
    <row r="8" spans="1:125" s="54" customFormat="1" x14ac:dyDescent="0.15">
      <c r="A8" s="37"/>
      <c r="B8" s="55">
        <v>2022</v>
      </c>
      <c r="C8" s="55">
        <v>62014</v>
      </c>
      <c r="D8" s="55">
        <v>47</v>
      </c>
      <c r="E8" s="55">
        <v>14</v>
      </c>
      <c r="F8" s="55">
        <v>0</v>
      </c>
      <c r="G8" s="55">
        <v>4</v>
      </c>
      <c r="H8" s="55" t="s">
        <v>113</v>
      </c>
      <c r="I8" s="55" t="s">
        <v>114</v>
      </c>
      <c r="J8" s="55" t="s">
        <v>115</v>
      </c>
      <c r="K8" s="55" t="s">
        <v>116</v>
      </c>
      <c r="L8" s="55" t="s">
        <v>117</v>
      </c>
      <c r="M8" s="55" t="s">
        <v>118</v>
      </c>
      <c r="N8" s="55" t="s">
        <v>119</v>
      </c>
      <c r="O8" s="56" t="s">
        <v>120</v>
      </c>
      <c r="P8" s="57" t="s">
        <v>121</v>
      </c>
      <c r="Q8" s="57" t="s">
        <v>122</v>
      </c>
      <c r="R8" s="58">
        <v>28</v>
      </c>
      <c r="S8" s="57" t="s">
        <v>123</v>
      </c>
      <c r="T8" s="57" t="s">
        <v>124</v>
      </c>
      <c r="U8" s="58">
        <v>13300</v>
      </c>
      <c r="V8" s="58">
        <v>444</v>
      </c>
      <c r="W8" s="58">
        <v>300</v>
      </c>
      <c r="X8" s="57" t="s">
        <v>125</v>
      </c>
      <c r="Y8" s="59">
        <v>312.3</v>
      </c>
      <c r="Z8" s="59">
        <v>291.2</v>
      </c>
      <c r="AA8" s="59">
        <v>210.2</v>
      </c>
      <c r="AB8" s="59">
        <v>237.6</v>
      </c>
      <c r="AC8" s="59">
        <v>207.8</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68</v>
      </c>
      <c r="BG8" s="59">
        <v>65.7</v>
      </c>
      <c r="BH8" s="59">
        <v>52.4</v>
      </c>
      <c r="BI8" s="59">
        <v>57.9</v>
      </c>
      <c r="BJ8" s="59">
        <v>51.9</v>
      </c>
      <c r="BK8" s="59">
        <v>43.4</v>
      </c>
      <c r="BL8" s="59">
        <v>36.200000000000003</v>
      </c>
      <c r="BM8" s="59">
        <v>-15.8</v>
      </c>
      <c r="BN8" s="59">
        <v>5</v>
      </c>
      <c r="BO8" s="59">
        <v>18.399999999999999</v>
      </c>
      <c r="BP8" s="56">
        <v>12.8</v>
      </c>
      <c r="BQ8" s="60">
        <v>133627</v>
      </c>
      <c r="BR8" s="60">
        <v>126399</v>
      </c>
      <c r="BS8" s="60">
        <v>65632</v>
      </c>
      <c r="BT8" s="61">
        <v>77519</v>
      </c>
      <c r="BU8" s="61">
        <v>66799</v>
      </c>
      <c r="BV8" s="60">
        <v>26255</v>
      </c>
      <c r="BW8" s="60">
        <v>24482</v>
      </c>
      <c r="BX8" s="60">
        <v>13494</v>
      </c>
      <c r="BY8" s="60">
        <v>17746</v>
      </c>
      <c r="BZ8" s="60">
        <v>17293</v>
      </c>
      <c r="CA8" s="58">
        <v>10556</v>
      </c>
      <c r="CB8" s="59" t="s">
        <v>117</v>
      </c>
      <c r="CC8" s="59" t="s">
        <v>117</v>
      </c>
      <c r="CD8" s="59" t="s">
        <v>117</v>
      </c>
      <c r="CE8" s="59" t="s">
        <v>117</v>
      </c>
      <c r="CF8" s="59" t="s">
        <v>117</v>
      </c>
      <c r="CG8" s="59" t="s">
        <v>117</v>
      </c>
      <c r="CH8" s="59" t="s">
        <v>117</v>
      </c>
      <c r="CI8" s="59" t="s">
        <v>117</v>
      </c>
      <c r="CJ8" s="59" t="s">
        <v>117</v>
      </c>
      <c r="CK8" s="59" t="s">
        <v>117</v>
      </c>
      <c r="CL8" s="56" t="s">
        <v>117</v>
      </c>
      <c r="CM8" s="58">
        <v>0</v>
      </c>
      <c r="CN8" s="58">
        <v>0</v>
      </c>
      <c r="CO8" s="59" t="s">
        <v>117</v>
      </c>
      <c r="CP8" s="59" t="s">
        <v>117</v>
      </c>
      <c r="CQ8" s="59" t="s">
        <v>117</v>
      </c>
      <c r="CR8" s="59" t="s">
        <v>117</v>
      </c>
      <c r="CS8" s="59" t="s">
        <v>117</v>
      </c>
      <c r="CT8" s="59" t="s">
        <v>117</v>
      </c>
      <c r="CU8" s="59" t="s">
        <v>117</v>
      </c>
      <c r="CV8" s="59" t="s">
        <v>117</v>
      </c>
      <c r="CW8" s="59" t="s">
        <v>117</v>
      </c>
      <c r="CX8" s="59" t="s">
        <v>117</v>
      </c>
      <c r="CY8" s="56" t="s">
        <v>117</v>
      </c>
      <c r="CZ8" s="59">
        <v>5.3</v>
      </c>
      <c r="DA8" s="59">
        <v>5.6</v>
      </c>
      <c r="DB8" s="59">
        <v>8.3000000000000007</v>
      </c>
      <c r="DC8" s="59">
        <v>7.8</v>
      </c>
      <c r="DD8" s="59">
        <v>7.6</v>
      </c>
      <c r="DE8" s="59">
        <v>107.2</v>
      </c>
      <c r="DF8" s="59">
        <v>1555</v>
      </c>
      <c r="DG8" s="59">
        <v>69.3</v>
      </c>
      <c r="DH8" s="59">
        <v>93</v>
      </c>
      <c r="DI8" s="59">
        <v>141.1</v>
      </c>
      <c r="DJ8" s="56">
        <v>72.2</v>
      </c>
      <c r="DK8" s="59">
        <v>246.8</v>
      </c>
      <c r="DL8" s="59">
        <v>236</v>
      </c>
      <c r="DM8" s="59">
        <v>160.6</v>
      </c>
      <c r="DN8" s="59">
        <v>166.7</v>
      </c>
      <c r="DO8" s="59">
        <v>159</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2024-01-23T07:05:54Z</cp:lastPrinted>
  <dcterms:created xsi:type="dcterms:W3CDTF">2024-01-11T00:08:19Z</dcterms:created>
  <dcterms:modified xsi:type="dcterms:W3CDTF">2024-01-23T07:05:56Z</dcterms:modified>
  <cp:category/>
</cp:coreProperties>
</file>