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83" documentId="14_{767AECEA-3159-48D8-BDCA-D7500111AD68}" xr6:coauthVersionLast="47" xr6:coauthVersionMax="47" xr10:uidLastSave="{64AEA6BA-CC5E-4153-861B-C719F67D1E5E}"/>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6" l="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I14" i="56" l="1"/>
  <c r="K35" i="56"/>
  <c r="I46" i="56" s="1"/>
  <c r="N34" i="56"/>
  <c r="N33" i="56"/>
  <c r="N32" i="56"/>
  <c r="N31" i="56"/>
  <c r="N30" i="56"/>
  <c r="O14" i="56"/>
  <c r="O13" i="56"/>
  <c r="O7" i="56"/>
  <c r="N24" i="56" s="1"/>
  <c r="O35" i="56" l="1"/>
  <c r="O16" i="56"/>
  <c r="N25" i="56" s="1"/>
  <c r="N26" i="56" s="1"/>
  <c r="I47" i="56" s="1"/>
  <c r="J36" i="56"/>
  <c r="I48" i="56" s="1"/>
  <c r="I49" i="56" s="1"/>
  <c r="N24" i="43"/>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<sst xmlns="http://schemas.openxmlformats.org/spreadsheetml/2006/main" count="1298" uniqueCount="774">
  <si>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</si>
  <si>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</si>
  <si>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</si>
  <si>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</si>
  <si>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</si>
  <si>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</si>
  <si>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</si>
  <si>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</si>
  <si>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</si>
  <si>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</si>
  <si>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</si>
  <si>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</si>
  <si>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</si>
  <si>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</si>
  <si>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</si>
  <si>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</si>
  <si>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</si>
  <si>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</si>
  <si>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</si>
  <si>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</si>
  <si>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</si>
  <si>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</si>
  <si>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</si>
  <si>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</si>
  <si>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</si>
  <si>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</si>
  <si>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</si>
  <si>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</si>
  <si>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</si>
  <si>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</si>
  <si>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</si>
  <si>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</si>
  <si>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</si>
  <si>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</si>
  <si>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</si>
  <si>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</si>
  <si>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</si>
  <si>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</si>
  <si>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</si>
  <si>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</si>
  <si>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</si>
  <si>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</si>
  <si>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</si>
  <si>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</si>
  <si>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</si>
  <si>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</si>
  <si>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</si>
  <si>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</si>
  <si>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</si>
  <si>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</si>
  <si>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</si>
  <si>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</si>
  <si>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</si>
  <si>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</si>
  <si>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</si>
  <si>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</si>
  <si>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</si>
  <si>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</si>
  <si>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</si>
  <si>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</si>
  <si>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</si>
  <si>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</si>
  <si>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</si>
  <si>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</si>
  <si>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</si>
  <si>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</si>
  <si>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</si>
  <si>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</si>
  <si>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</si>
  <si>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</si>
  <si>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</si>
  <si>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</si>
  <si>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</si>
  <si>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</si>
  <si>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</si>
  <si>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</si>
  <si>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</si>
  <si>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</si>
  <si>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</si>
  <si>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</si>
  <si>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</si>
  <si>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</si>
  <si>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</si>
  <si>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</si>
  <si>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</si>
  <si>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</si>
  <si>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</si>
  <si>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</si>
  <si>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</si>
  <si>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</si>
  <si>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</si>
  <si>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</si>
  <si>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</si>
  <si>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</si>
  <si>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</si>
  <si>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</si>
  <si>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</si>
  <si>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</si>
  <si>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</si>
  <si>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</si>
  <si>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</si>
  <si>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</si>
  <si>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</si>
  <si>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</si>
  <si>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</si>
  <si>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</si>
  <si>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</si>
  <si>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</si>
  <si>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</si>
  <si>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</si>
  <si>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</si>
  <si>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</si>
  <si>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</si>
  <si>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</si>
  <si>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</si>
  <si>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</si>
  <si>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</si>
  <si>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</si>
  <si>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</si>
  <si>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</si>
  <si>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</si>
  <si>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</si>
  <si>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</si>
  <si>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</si>
  <si>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</si>
  <si>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</si>
  <si>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</si>
  <si>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</si>
  <si>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</si>
  <si>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</si>
  <si>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</si>
  <si>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</si>
  <si>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</si>
  <si>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</si>
  <si>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</si>
  <si>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</si>
  <si>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</si>
  <si>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</si>
  <si>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</si>
  <si>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</si>
  <si>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</si>
  <si>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</si>
  <si>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</si>
  <si>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</si>
  <si>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</si>
  <si>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</si>
  <si>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</si>
  <si>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</si>
  <si>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</si>
  <si>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</si>
  <si>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</si>
  <si>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</si>
  <si>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</si>
  <si>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</si>
  <si>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</si>
  <si>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</si>
  <si>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</si>
  <si>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</si>
  <si>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</si>
  <si>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</si>
  <si>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</si>
  <si>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</si>
  <si>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</si>
  <si>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</si>
  <si>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</si>
  <si>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</si>
  <si>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</si>
  <si>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</si>
  <si>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</si>
  <si>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</si>
  <si>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</si>
  <si>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</si>
  <si>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</si>
  <si>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</si>
  <si>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</si>
  <si>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</si>
  <si>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</si>
  <si>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</si>
  <si>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</si>
  <si>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</si>
  <si>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</si>
  <si>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</si>
  <si>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</si>
  <si>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</si>
  <si>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</si>
  <si>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</si>
  <si>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</si>
  <si>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</si>
  <si>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</si>
  <si>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</si>
  <si>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</si>
  <si>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</si>
  <si>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</si>
  <si>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</si>
  <si>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</si>
  <si>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</si>
  <si>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</si>
  <si>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</si>
  <si>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</si>
  <si>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</si>
  <si>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</si>
  <si>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</si>
  <si>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</si>
  <si>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</si>
  <si>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</si>
  <si>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</si>
  <si>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</si>
  <si>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</si>
  <si>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</si>
  <si>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</si>
  <si>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</si>
  <si>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</si>
  <si>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</si>
  <si>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</si>
  <si>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</si>
  <si>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</si>
  <si>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</si>
  <si>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</si>
  <si>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</si>
  <si>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</si>
  <si>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</si>
  <si>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</si>
  <si>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</si>
  <si>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</si>
  <si>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</si>
  <si>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</si>
  <si>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</si>
  <si>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</si>
  <si>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</si>
  <si>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</si>
  <si>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</si>
  <si>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</si>
  <si>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</si>
  <si>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</si>
  <si>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</si>
  <si>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</si>
  <si>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</si>
  <si>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</si>
  <si>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</si>
  <si>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</si>
  <si>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</si>
  <si>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</si>
  <si>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</si>
  <si>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</si>
  <si>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</si>
  <si>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</si>
  <si>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</si>
  <si>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</si>
  <si>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</si>
  <si>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</si>
  <si>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</si>
  <si>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</si>
  <si>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</si>
  <si>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</si>
  <si>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</si>
  <si>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</si>
  <si>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</si>
  <si>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</si>
  <si>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</si>
  <si>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</si>
  <si>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</si>
  <si>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</si>
  <si>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</si>
  <si>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</si>
  <si>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</si>
  <si>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</si>
  <si>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</si>
  <si>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</si>
  <si>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</si>
  <si>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</si>
  <si>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</si>
  <si>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</si>
  <si>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</si>
  <si>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</si>
  <si>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</si>
  <si>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</si>
  <si>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</si>
  <si>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</si>
  <si>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</si>
  <si>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</si>
  <si>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</si>
  <si>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</si>
  <si>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</si>
  <si>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</si>
  <si>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</si>
  <si>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</si>
  <si>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</si>
  <si>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</si>
  <si>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</si>
  <si>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</si>
  <si>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</si>
  <si>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</si>
  <si>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</si>
  <si>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</si>
  <si>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</si>
  <si>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</si>
  <si>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</si>
  <si>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</si>
  <si>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</si>
  <si>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</si>
  <si>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</si>
  <si>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</si>
  <si>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</si>
  <si>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</si>
  <si>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</si>
  <si>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</si>
  <si>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</si>
  <si>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</si>
  <si>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</si>
  <si>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</si>
  <si>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</si>
  <si>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</si>
  <si>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</si>
  <si>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</si>
  <si>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</si>
  <si>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</si>
  <si>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</si>
  <si>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</si>
  <si>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</si>
  <si>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</si>
  <si>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</si>
  <si>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</si>
  <si>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</si>
  <si>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</si>
  <si>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</si>
  <si>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</si>
  <si>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</si>
  <si>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</si>
  <si>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</si>
  <si>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</si>
  <si>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</si>
  <si>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</si>
  <si>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</si>
  <si>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</si>
  <si>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</si>
  <si>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</si>
  <si>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</si>
  <si>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</si>
  <si>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</si>
  <si>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</si>
  <si>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</si>
  <si>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</si>
  <si>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</si>
  <si>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</si>
  <si>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</si>
  <si>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</si>
  <si>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</si>
  <si>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</si>
  <si>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</si>
  <si>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</si>
  <si>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</si>
  <si>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</si>
  <si>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</si>
  <si>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</si>
  <si>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</si>
  <si>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</si>
  <si>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</si>
  <si>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</si>
  <si>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</si>
  <si>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</si>
  <si>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</si>
  <si>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</si>
  <si>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</si>
  <si>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</si>
  <si>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</si>
  <si>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</si>
  <si>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</si>
  <si>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</si>
  <si>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</si>
  <si>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</si>
  <si>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</si>
  <si>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</si>
  <si>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</si>
  <si>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</si>
  <si>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</si>
  <si>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</si>
  <si>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</si>
  <si>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</si>
  <si>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</si>
  <si>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</si>
  <si>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</si>
  <si>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</si>
  <si>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</si>
  <si>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</si>
  <si>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</si>
  <si>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</si>
  <si>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</si>
  <si>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</si>
  <si>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</si>
  <si>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</si>
  <si>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</si>
  <si>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</si>
  <si>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</si>
  <si>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</si>
  <si>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</si>
  <si>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</si>
  <si>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</si>
  <si>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</si>
  <si>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</si>
  <si>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</si>
  <si>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</si>
  <si>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</si>
  <si>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</si>
  <si>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</si>
  <si>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</si>
  <si>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</si>
  <si>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</si>
  <si>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</si>
  <si>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</si>
  <si>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</si>
  <si>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</si>
  <si>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</si>
  <si>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</si>
  <si>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</si>
  <si>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</si>
  <si>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</si>
  <si>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</si>
  <si>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</si>
  <si>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</si>
  <si>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</si>
  <si>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</si>
  <si>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</si>
  <si>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</si>
  <si>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</si>
  <si>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</si>
  <si>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</si>
  <si>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</si>
  <si>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</si>
  <si>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</si>
  <si>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</si>
  <si>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</si>
  <si>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</si>
  <si>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</si>
  <si>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</si>
  <si>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</si>
  <si>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</si>
  <si>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</si>
  <si>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</si>
  <si>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</si>
  <si>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</si>
  <si>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</si>
  <si>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</si>
  <si>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</si>
  <si>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</si>
  <si>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</si>
  <si>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</si>
  <si>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</si>
  <si>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</si>
  <si>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</si>
  <si>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</si>
  <si>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</si>
  <si>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</si>
  <si>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</si>
  <si>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</si>
  <si>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</si>
  <si>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</si>
  <si>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</si>
  <si>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</si>
  <si>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</si>
  <si>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</si>
  <si>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</si>
  <si>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</si>
  <si>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</si>
  <si>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</si>
  <si>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</si>
  <si>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</si>
  <si>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</si>
  <si>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</si>
  <si>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</si>
  <si>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</si>
  <si>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</si>
  <si>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</si>
  <si>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</si>
  <si>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</si>
  <si>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</si>
  <si>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</si>
  <si>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</si>
  <si>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</si>
  <si>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</si>
  <si>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</si>
  <si>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</si>
  <si>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</si>
  <si>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</si>
  <si>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</si>
  <si>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</si>
  <si>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</si>
  <si>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</si>
  <si>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</si>
  <si>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</si>
  <si>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</si>
  <si>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</si>
  <si>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</si>
  <si>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</si>
  <si>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</si>
  <si>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</si>
  <si>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</si>
  <si>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</si>
  <si>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</si>
  <si>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</si>
  <si>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</si>
  <si>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</si>
  <si>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</si>
  <si>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</si>
  <si>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</si>
  <si>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</si>
  <si>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</si>
  <si>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</si>
  <si>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</si>
  <si>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</si>
  <si>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</si>
  <si>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</si>
  <si>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</si>
  <si>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</si>
  <si>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</si>
  <si>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</si>
  <si>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</si>
  <si>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</si>
  <si>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</si>
  <si>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</si>
  <si>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</si>
  <si>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</si>
  <si>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</si>
  <si>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</si>
  <si>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</si>
  <si>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</si>
  <si>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</si>
  <si>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</si>
  <si>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</si>
  <si>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</si>
  <si>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</si>
  <si>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</si>
  <si>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</si>
  <si>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</si>
  <si>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</si>
  <si>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</si>
  <si>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</si>
  <si>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</si>
  <si>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</si>
  <si>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</si>
  <si>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</si>
  <si>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</si>
  <si>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</si>
  <si>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</si>
  <si>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</si>
  <si>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</si>
  <si>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</si>
  <si>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</si>
  <si>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</si>
  <si>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</si>
  <si>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</si>
  <si>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</si>
  <si>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</si>
  <si>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</si>
  <si>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</si>
  <si>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</si>
  <si>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</si>
  <si>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</si>
  <si>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</si>
  <si>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</si>
  <si>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</si>
  <si>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</si>
  <si>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</si>
  <si>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</si>
  <si>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</si>
  <si>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</si>
  <si>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</si>
  <si>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</si>
  <si>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</si>
  <si>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</si>
  <si>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</si>
  <si>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</si>
  <si>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</si>
  <si>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</si>
  <si>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</si>
  <si>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</si>
  <si>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</si>
  <si>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</si>
  <si>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</si>
  <si>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</si>
  <si>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</si>
  <si>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</si>
  <si>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</si>
  <si>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</si>
  <si>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</si>
  <si>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</si>
  <si>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</si>
  <si>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</si>
  <si>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</si>
  <si>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</si>
  <si>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</si>
  <si>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</si>
  <si>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</si>
  <si>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</si>
  <si>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</si>
  <si>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</si>
  <si>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</si>
  <si>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</si>
  <si>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</si>
  <si>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</si>
  <si>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</si>
  <si>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</si>
  <si>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</si>
  <si>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</si>
  <si>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</si>
  <si>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</si>
  <si>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</si>
  <si>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</si>
  <si>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</si>
  <si>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</si>
  <si>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</si>
  <si>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</si>
  <si>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</si>
  <si>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</si>
  <si>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</si>
  <si>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</si>
  <si>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</si>
  <si>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</si>
  <si>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</si>
  <si>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</si>
  <si>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</si>
  <si>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</si>
  <si>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</si>
  <si>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</si>
  <si>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</si>
  <si>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</si>
  <si>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</si>
  <si>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</si>
  <si>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</si>
  <si>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</si>
  <si>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</si>
  <si>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</si>
  <si>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</si>
  <si>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</si>
  <si>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</si>
  <si>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</si>
  <si>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</si>
  <si>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</si>
  <si>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</si>
  <si>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</si>
  <si>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</si>
  <si>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</si>
  <si>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</si>
  <si>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</si>
  <si>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</si>
  <si>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</si>
  <si>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</si>
  <si>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</si>
  <si>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</si>
  <si>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</si>
  <si>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</si>
  <si>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</si>
  <si>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</si>
  <si>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</si>
  <si>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</si>
  <si>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</si>
  <si>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</si>
  <si>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</si>
  <si>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</si>
  <si>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</si>
  <si>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</si>
  <si>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</si>
  <si>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</si>
  <si>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</si>
  <si>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</si>
  <si>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</si>
  <si>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</si>
  <si>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</si>
  <si>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</si>
  <si>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</si>
  <si>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</si>
  <si>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</si>
  <si>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</si>
  <si>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</si>
  <si>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</si>
  <si>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</si>
  <si>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</si>
  <si>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</si>
  <si>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</si>
  <si>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</si>
  <si>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</si>
  <si>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</si>
  <si>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</si>
  <si>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</si>
  <si>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</si>
  <si>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</si>
  <si>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</si>
  <si>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</si>
  <si>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</si>
  <si>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</si>
  <si>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</si>
  <si>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</si>
  <si>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</si>
  <si>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</si>
  <si>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</si>
  <si>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</si>
  <si>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</si>
  <si>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</si>
  <si>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</si>
  <si>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</si>
  <si>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</si>
  <si>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</si>
  <si>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</si>
  <si>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</si>
  <si>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</si>
  <si>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</si>
  <si>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</si>
  <si>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</si>
  <si>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</si>
  <si>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</si>
  <si>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</si>
  <si>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</si>
  <si>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</si>
  <si>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</si>
  <si>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</si>
  <si>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</si>
  <si>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</si>
  <si>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</si>
  <si>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</si>
  <si>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</si>
  <si>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</si>
  <si>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</si>
  <si>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</si>
  <si>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</si>
  <si>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</si>
  <si>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</si>
  <si>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</si>
  <si>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</si>
  <si>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</si>
  <si>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</si>
  <si>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</si>
  <si>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</si>
  <si>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</si>
  <si>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</si>
  <si>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</si>
  <si>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</si>
  <si>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</si>
  <si>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</si>
  <si>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</si>
  <si>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</si>
  <si>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</si>
  <si>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</si>
  <si>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</si>
  <si>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</si>
  <si>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</si>
  <si>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</si>
  <si>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</si>
  <si>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</si>
  <si>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</si>
  <si>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</si>
  <si>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</si>
  <si>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</si>
  <si>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</si>
  <si>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</si>
  <si>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</si>
  <si>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</si>
  <si>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</si>
  <si>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</si>
  <si>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</si>
  <si>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しゅん功予定
年月日</t>
    <rPh sb="4" eb="6">
      <t>ヨテイ</t>
    </rPh>
    <rPh sb="7" eb="10">
      <t>ネンガッピ</t>
    </rPh>
    <phoneticPr fontId="3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</si>
  <si>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</si>
  <si>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</si>
  <si>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</si>
  <si>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</si>
  <si>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6"/>
  </si>
  <si>
    <t>⑯</t>
    <phoneticPr fontId="6"/>
  </si>
  <si>
    <t>(添付書類)</t>
    <rPh sb="1" eb="5">
      <t>テンプショルイ</t>
    </rPh>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</si>
  <si>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</si>
  <si>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</si>
  <si>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</si>
  <si>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</si>
  <si>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（当該区域内の生産者との農林水産物納入契約書、打合せ記録 等）</t>
    <rPh sb="1" eb="3">
      <t>トウガイ</t>
    </rPh>
    <phoneticPr fontId="6"/>
  </si>
  <si>
    <t>その他、地方農政局長等が特に必要と認める資料</t>
    <phoneticPr fontId="32"/>
  </si>
  <si>
    <t>No.</t>
    <phoneticPr fontId="6"/>
  </si>
  <si>
    <t>　施設の新設・増築を伴う事業実施計画となっている。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</si>
</sst>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b/>
      <sz val="11"/>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15">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92" fillId="0" borderId="0" xfId="15" applyFont="1" applyFill="1" applyAlignment="1">
      <alignment vertical="center"/>
    </xf>
    <xf numFmtId="0" fontId="93" fillId="0" borderId="0" xfId="15" applyFont="1" applyFill="1" applyAlignment="1">
      <alignment vertical="center"/>
    </xf>
    <xf numFmtId="0" fontId="71" fillId="0" borderId="0" xfId="15" applyFont="1" applyFill="1" applyAlignment="1">
      <alignment vertical="center"/>
    </xf>
    <xf numFmtId="0" fontId="51" fillId="0" borderId="81" xfId="0" applyFont="1" applyFill="1" applyBorder="1" applyAlignment="1">
      <alignment horizontal="center" vertical="center" wrapText="1"/>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8" fillId="2" borderId="23"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10"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8" fillId="2" borderId="10"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64" xfId="9" applyFont="1" applyFill="1" applyBorder="1" applyAlignment="1">
      <alignment horizontal="center" vertical="center"/>
    </xf>
    <xf numFmtId="0" fontId="18" fillId="2" borderId="95" xfId="9" applyFont="1" applyFill="1" applyBorder="1" applyAlignment="1">
      <alignment horizontal="center" vertical="center"/>
    </xf>
    <xf numFmtId="0" fontId="18" fillId="2" borderId="65" xfId="9" applyFont="1" applyFill="1" applyBorder="1" applyAlignment="1">
      <alignment horizontal="center" vertical="center"/>
    </xf>
    <xf numFmtId="0" fontId="18" fillId="2" borderId="87" xfId="9" applyFont="1" applyFill="1" applyBorder="1" applyAlignment="1">
      <alignment horizontal="center" vertical="center"/>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1" xfId="9" applyFont="1" applyFill="1" applyBorder="1" applyAlignment="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8" fillId="2" borderId="22" xfId="9" applyFont="1" applyFill="1" applyBorder="1" applyAlignment="1">
      <alignment horizontal="center" vertical="center" textRotation="255"/>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11" xfId="9" applyFont="1" applyFill="1" applyBorder="1" applyAlignment="1">
      <alignment horizontal="center" vertical="center" textRotation="255"/>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80"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98" xfId="9"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15" xfId="9" applyFont="1" applyFill="1" applyBorder="1" applyAlignment="1">
      <alignment horizontal="center" vertical="center" wrapText="1"/>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15" xfId="15" applyFont="1" applyFill="1" applyBorder="1" applyAlignment="1">
      <alignment horizontal="left" vertical="center"/>
    </xf>
    <xf numFmtId="38" fontId="18" fillId="2" borderId="15" xfId="16" applyFont="1" applyFill="1" applyBorder="1" applyAlignment="1">
      <alignment horizontal="center" vertical="center" wrapText="1"/>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5" fillId="2" borderId="0" xfId="9" applyFont="1" applyFill="1" applyBorder="1" applyAlignment="1">
      <alignment horizontal="left" vertical="center" wrapText="1"/>
    </xf>
    <xf numFmtId="0" fontId="84" fillId="2" borderId="0" xfId="9" applyFont="1" applyFill="1" applyBorder="1" applyAlignment="1">
      <alignment horizontal="left" vertical="center"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38" fontId="85"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171" xfId="9" applyFont="1" applyBorder="1" applyAlignment="1">
      <alignment horizontal="center" vertical="center"/>
    </xf>
    <xf numFmtId="0" fontId="53" fillId="0" borderId="228" xfId="9" applyFont="1" applyBorder="1" applyAlignment="1">
      <alignment horizontal="center" vertical="center"/>
    </xf>
    <xf numFmtId="0" fontId="53" fillId="0" borderId="0" xfId="9" applyFont="1" applyAlignment="1">
      <alignment horizontal="center" vertical="center"/>
    </xf>
    <xf numFmtId="0" fontId="53" fillId="0" borderId="229" xfId="9" applyFont="1" applyBorder="1" applyAlignment="1">
      <alignment horizontal="center" vertical="center"/>
    </xf>
    <xf numFmtId="178" fontId="53" fillId="0" borderId="190" xfId="9" applyNumberFormat="1" applyFont="1" applyBorder="1">
      <alignment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0" fontId="53" fillId="0" borderId="230" xfId="9" applyFont="1" applyBorder="1" applyAlignment="1">
      <alignment horizontal="center" vertical="center"/>
    </xf>
    <xf numFmtId="0" fontId="53" fillId="0" borderId="216" xfId="9" applyFont="1" applyBorder="1" applyAlignment="1">
      <alignment horizontal="center" vertical="center"/>
    </xf>
    <xf numFmtId="0" fontId="53" fillId="0" borderId="215"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4" xfId="9" applyFont="1" applyBorder="1" applyAlignment="1">
      <alignment horizontal="center" vertical="center"/>
    </xf>
    <xf numFmtId="0" fontId="53" fillId="0" borderId="214" xfId="9" applyFont="1" applyBorder="1" applyAlignment="1">
      <alignment horizontal="center" vertical="center"/>
    </xf>
    <xf numFmtId="0" fontId="53" fillId="0" borderId="219" xfId="9" applyFont="1" applyBorder="1" applyAlignment="1">
      <alignment horizontal="center"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53" fillId="0" borderId="165" xfId="9" applyFont="1" applyBorder="1" applyAlignment="1">
      <alignment horizontal="center"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202" xfId="9" applyFont="1" applyBorder="1" applyAlignment="1">
      <alignment horizontal="left" vertical="top" wrapText="1"/>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left" vertical="top" wrapText="1"/>
    </xf>
    <xf numFmtId="0" fontId="53" fillId="0" borderId="174" xfId="9" applyFont="1" applyBorder="1" applyAlignment="1">
      <alignment horizontal="center" vertical="center" wrapText="1"/>
    </xf>
    <xf numFmtId="0" fontId="53" fillId="0" borderId="174" xfId="9" applyFont="1" applyBorder="1" applyAlignment="1">
      <alignment horizontal="center" vertical="center"/>
    </xf>
    <xf numFmtId="0" fontId="74" fillId="0" borderId="174"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74" fillId="0" borderId="165" xfId="9" applyFont="1" applyBorder="1" applyAlignment="1">
      <alignment horizontal="center" vertical="center"/>
    </xf>
    <xf numFmtId="178" fontId="53" fillId="0" borderId="192" xfId="9" applyNumberFormat="1" applyFont="1" applyBorder="1">
      <alignment vertical="center"/>
    </xf>
    <xf numFmtId="178" fontId="53" fillId="0" borderId="191" xfId="9" applyNumberFormat="1"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89" xfId="13" applyFont="1" applyFill="1" applyBorder="1" applyAlignment="1">
      <alignment vertical="center"/>
    </xf>
    <xf numFmtId="0" fontId="53" fillId="0" borderId="202" xfId="9" applyFont="1" applyBorder="1" applyAlignment="1">
      <alignment horizontal="center" vertical="center" wrapText="1"/>
    </xf>
    <xf numFmtId="0" fontId="53" fillId="0" borderId="202" xfId="9" applyFont="1" applyBorder="1" applyAlignment="1">
      <alignment horizontal="center" vertical="center"/>
    </xf>
    <xf numFmtId="0" fontId="74" fillId="0" borderId="202"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178" fontId="53" fillId="0" borderId="203" xfId="9" applyNumberFormat="1" applyFont="1" applyBorder="1">
      <alignment vertical="center"/>
    </xf>
    <xf numFmtId="178" fontId="53" fillId="0" borderId="175" xfId="9" applyNumberFormat="1" applyFont="1" applyBorder="1">
      <alignment vertical="center"/>
    </xf>
    <xf numFmtId="38" fontId="53" fillId="0" borderId="202" xfId="13" applyFont="1" applyFill="1" applyBorder="1" applyAlignment="1">
      <alignment vertical="center"/>
    </xf>
    <xf numFmtId="38" fontId="3" fillId="0" borderId="202" xfId="13" applyFont="1" applyFill="1" applyBorder="1" applyAlignment="1">
      <alignment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0"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53" fillId="0" borderId="190" xfId="9" applyFont="1" applyBorder="1" applyAlignment="1">
      <alignment horizontal="center" vertical="center"/>
    </xf>
    <xf numFmtId="0" fontId="3" fillId="0" borderId="190" xfId="9" applyFont="1" applyBorder="1" applyAlignment="1">
      <alignment horizontal="center" vertical="center"/>
    </xf>
    <xf numFmtId="0" fontId="3" fillId="0" borderId="189" xfId="9" applyFont="1" applyBorder="1" applyAlignment="1">
      <alignment horizontal="center" vertical="center"/>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0" fontId="53" fillId="0" borderId="188" xfId="9" applyFont="1" applyBorder="1" applyAlignment="1">
      <alignment horizontal="center" vertical="center"/>
    </xf>
    <xf numFmtId="0" fontId="65" fillId="0" borderId="220" xfId="9" applyFont="1" applyBorder="1" applyAlignment="1">
      <alignment horizontal="center" vertical="center" wrapText="1"/>
    </xf>
    <xf numFmtId="0" fontId="74" fillId="0" borderId="191" xfId="9" applyFont="1" applyBorder="1" applyAlignment="1">
      <alignment horizontal="center" vertical="center" wrapText="1"/>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38" fontId="53" fillId="0" borderId="160" xfId="13" applyFont="1" applyFill="1" applyBorder="1" applyAlignment="1">
      <alignment vertical="center"/>
    </xf>
    <xf numFmtId="38" fontId="53" fillId="0" borderId="162" xfId="13" applyFont="1" applyFill="1" applyBorder="1" applyAlignment="1">
      <alignment vertical="center"/>
    </xf>
    <xf numFmtId="178" fontId="53" fillId="0" borderId="165" xfId="9" applyNumberFormat="1" applyFont="1" applyBorder="1">
      <alignment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0" fontId="53" fillId="0" borderId="187" xfId="9" applyFont="1" applyBorder="1" applyAlignment="1">
      <alignment horizontal="center" vertical="center"/>
    </xf>
    <xf numFmtId="0" fontId="53" fillId="0" borderId="186" xfId="9" applyFont="1" applyBorder="1" applyAlignment="1">
      <alignment horizontal="center" vertical="center"/>
    </xf>
    <xf numFmtId="38" fontId="53" fillId="0" borderId="168"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4"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178" fontId="53" fillId="0" borderId="227" xfId="9" applyNumberFormat="1" applyFont="1" applyBorder="1">
      <alignment vertical="center"/>
    </xf>
    <xf numFmtId="178" fontId="53" fillId="0" borderId="162" xfId="9" applyNumberFormat="1" applyFont="1" applyBorder="1">
      <alignment vertical="center"/>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10"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38" fontId="53" fillId="0" borderId="161"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38" fontId="53" fillId="0" borderId="152" xfId="13" applyFont="1" applyFill="1" applyBorder="1" applyAlignment="1">
      <alignment vertical="center"/>
    </xf>
    <xf numFmtId="38" fontId="53" fillId="0" borderId="151" xfId="13" applyFont="1" applyFill="1" applyBorder="1" applyAlignment="1">
      <alignment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0" fontId="53" fillId="0" borderId="209" xfId="9" applyFont="1" applyBorder="1" applyAlignment="1">
      <alignment horizontal="center" vertical="center" wrapText="1"/>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38" fontId="3" fillId="0" borderId="161" xfId="13" applyFont="1" applyFill="1" applyBorder="1" applyAlignment="1">
      <alignment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50"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72" fillId="0" borderId="0" xfId="9" applyFont="1" applyBorder="1" applyAlignment="1">
      <alignment horizontal="right"/>
    </xf>
    <xf numFmtId="0" fontId="53" fillId="0" borderId="264" xfId="9" applyFont="1" applyBorder="1" applyAlignment="1">
      <alignment horizontal="center" vertical="center"/>
    </xf>
    <xf numFmtId="0" fontId="53" fillId="0" borderId="246" xfId="9" applyFont="1" applyBorder="1" applyAlignment="1">
      <alignment horizontal="center" vertical="center"/>
    </xf>
    <xf numFmtId="0" fontId="53" fillId="0" borderId="265" xfId="9" applyFont="1" applyBorder="1" applyAlignment="1">
      <alignment horizontal="center" vertical="center"/>
    </xf>
    <xf numFmtId="0" fontId="53" fillId="0" borderId="263" xfId="9" applyFont="1" applyBorder="1" applyAlignment="1">
      <alignment horizontal="center" vertical="center"/>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0" xfId="9" applyFont="1" applyAlignment="1">
      <alignment horizontal="left" vertical="top" wrapText="1"/>
    </xf>
    <xf numFmtId="0" fontId="53" fillId="0" borderId="189" xfId="9" applyFont="1" applyBorder="1" applyAlignment="1">
      <alignment horizontal="center" vertical="center"/>
    </xf>
    <xf numFmtId="0" fontId="53" fillId="0" borderId="243" xfId="9" applyFont="1" applyBorder="1" applyAlignment="1">
      <alignment horizontal="center" vertical="center"/>
    </xf>
    <xf numFmtId="0" fontId="53" fillId="0" borderId="191" xfId="9" applyFont="1" applyBorder="1" applyAlignment="1">
      <alignment horizontal="center" vertical="center"/>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2"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69" xfId="9" applyFont="1" applyBorder="1" applyAlignment="1">
      <alignment horizontal="center" vertical="center"/>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0"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78" xfId="9" applyFont="1" applyBorder="1" applyAlignment="1">
      <alignment horizontal="center" vertical="center"/>
    </xf>
    <xf numFmtId="0" fontId="74" fillId="0" borderId="0" xfId="9" applyFont="1" applyBorder="1" applyAlignment="1">
      <alignment horizontal="right"/>
    </xf>
    <xf numFmtId="0" fontId="53" fillId="0" borderId="259" xfId="9" applyFont="1" applyBorder="1" applyAlignment="1">
      <alignment horizontal="center" vertical="center"/>
    </xf>
    <xf numFmtId="0" fontId="53" fillId="0" borderId="271" xfId="9" applyFont="1" applyBorder="1" applyAlignment="1">
      <alignment horizontal="center" vertical="center"/>
    </xf>
    <xf numFmtId="0" fontId="53" fillId="0" borderId="277" xfId="9" applyFont="1" applyBorder="1" applyAlignment="1">
      <alignment horizontal="center" vertical="center"/>
    </xf>
    <xf numFmtId="0" fontId="53" fillId="0" borderId="285"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84" xfId="9" applyFont="1" applyBorder="1" applyAlignment="1">
      <alignment horizontal="center" vertical="center"/>
    </xf>
    <xf numFmtId="0" fontId="53" fillId="0" borderId="286"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89" xfId="0" applyFont="1" applyFill="1" applyBorder="1" applyAlignment="1" applyProtection="1">
      <alignment horizontal="center" vertical="center"/>
      <protection locked="0"/>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9" fillId="2" borderId="91"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13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113" xfId="0" applyFont="1" applyFill="1" applyBorder="1" applyAlignment="1">
      <alignment horizontal="center" vertical="center" wrapText="1"/>
    </xf>
    <xf numFmtId="0" fontId="51" fillId="0" borderId="22" xfId="0" quotePrefix="1"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2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354" xfId="0" applyFont="1" applyFill="1" applyBorder="1" applyAlignment="1">
      <alignment horizontal="center" vertical="top" wrapText="1"/>
    </xf>
    <xf numFmtId="0" fontId="51" fillId="0" borderId="80" xfId="0" applyFont="1" applyFill="1" applyBorder="1" applyAlignment="1">
      <alignment horizontal="center" vertical="top" wrapText="1"/>
    </xf>
    <xf numFmtId="0" fontId="81" fillId="2" borderId="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38" fontId="62" fillId="2" borderId="15" xfId="2" applyFont="1" applyFill="1" applyBorder="1" applyAlignment="1">
      <alignment horizontal="center" vertical="center"/>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23"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25" fillId="2" borderId="2" xfId="0" applyFont="1" applyFill="1" applyBorder="1" applyAlignment="1">
      <alignmen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3" xfId="0" applyFont="1" applyFill="1" applyBorder="1" applyAlignment="1">
      <alignment horizontal="center"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center" vertical="top"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center" vertical="center"/>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13" fillId="2" borderId="22" xfId="0" applyFont="1" applyFill="1" applyBorder="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0" fontId="13" fillId="2" borderId="11" xfId="0" applyFont="1" applyFill="1" applyBorder="1" applyAlignment="1">
      <alignment vertical="center"/>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5"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0" fillId="2" borderId="27"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176" fontId="13" fillId="3" borderId="9" xfId="2" applyNumberFormat="1" applyFont="1" applyFill="1" applyBorder="1" applyAlignment="1">
      <alignment horizontal="center" vertical="center" wrapText="1"/>
    </xf>
    <xf numFmtId="176" fontId="13" fillId="3" borderId="1"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176" fontId="13" fillId="2" borderId="15" xfId="2" applyNumberFormat="1" applyFont="1" applyFill="1" applyBorder="1" applyAlignment="1">
      <alignment horizontal="left" vertical="center" wrapText="1"/>
    </xf>
    <xf numFmtId="176" fontId="13" fillId="3" borderId="0"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0" fontId="41" fillId="2" borderId="0" xfId="9" applyFont="1" applyFill="1" applyAlignment="1">
      <alignment horizontal="center" vertical="center"/>
    </xf>
    <xf numFmtId="0" fontId="18" fillId="2" borderId="5" xfId="9" applyFont="1" applyFill="1" applyBorder="1" applyAlignment="1">
      <alignment horizontal="center" vertical="center" wrapText="1"/>
    </xf>
    <xf numFmtId="0" fontId="18" fillId="2" borderId="15" xfId="9" applyFont="1" applyFill="1" applyBorder="1" applyAlignment="1">
      <alignment horizontal="center" vertical="top"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18" fillId="2" borderId="15" xfId="9" applyFont="1" applyFill="1" applyBorder="1" applyAlignment="1">
      <alignment horizontal="left" vertical="center"/>
    </xf>
    <xf numFmtId="0" fontId="18" fillId="2" borderId="15" xfId="9" applyFont="1" applyFill="1" applyBorder="1" applyAlignment="1">
      <alignment horizontal="center" vertical="top"/>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27" xfId="9" applyFont="1" applyFill="1" applyBorder="1" applyAlignment="1">
      <alignment horizontal="center" vertical="center"/>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7" xfId="0" quotePrefix="1" applyFont="1" applyFill="1" applyBorder="1" applyAlignment="1">
      <alignment horizontal="left" vertical="center" wrapText="1"/>
    </xf>
    <xf numFmtId="0" fontId="51" fillId="0" borderId="3" xfId="0" quotePrefix="1" applyFont="1" applyFill="1" applyBorder="1" applyAlignment="1">
      <alignment horizontal="left" vertical="center" wrapText="1"/>
    </xf>
    <xf numFmtId="0" fontId="51" fillId="0" borderId="80"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Fill="1" applyAlignment="1">
      <alignment horizontal="left"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ustomXml" Target="../customXml/item1.xml" />
  <Relationship Id="rId3" Type="http://schemas.openxmlformats.org/officeDocument/2006/relationships/worksheet" Target="worksheets/sheet3.xml" />
  <Relationship Id="rId21" Type="http://schemas.openxmlformats.org/officeDocument/2006/relationships/externalLink" Target="externalLinks/externalLink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28" Type="http://schemas.openxmlformats.org/officeDocument/2006/relationships/customXml" Target="../customXml/item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 Id="rId27"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2.xml" />
  <Relationship Id="rId1" Type="http://schemas.openxmlformats.org/officeDocument/2006/relationships/printerSettings" Target="../printerSettings/printerSettings17.bin" />
  <Relationship Id="rId4" Type="http://schemas.openxmlformats.org/officeDocument/2006/relationships/comments" Target="../comments1.xml"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3.xml" />
  <Relationship Id="rId1" Type="http://schemas.openxmlformats.org/officeDocument/2006/relationships/printerSettings" Target="../printerSettings/printerSettings18.bin" />
  <Relationship Id="rId4" Type="http://schemas.openxmlformats.org/officeDocument/2006/relationships/comments" Target="../comments2.xml"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14.xml" />
  <Relationship Id="rId1" Type="http://schemas.openxmlformats.org/officeDocument/2006/relationships/printerSettings" Target="../printerSettings/printerSettings19.bin" />
  <Relationship Id="rId4" Type="http://schemas.openxmlformats.org/officeDocument/2006/relationships/comments" Target="../comments3.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O2" sqref="O2"/>
    </sheetView>
  </sheetViews>
  <sheetFormatPr defaultColWidth="3.5" defaultRowHeight="14.25" customHeight="1" x14ac:dyDescent="0.15"/>
  <cols>
    <col min="1" max="1" width="1.75" style="305" customWidth="1"/>
    <col min="2" max="11" width="3.5" style="305"/>
    <col min="12" max="12" width="2.5" style="305" customWidth="1"/>
    <col min="13" max="25" width="3.5" style="305"/>
    <col min="26" max="26" width="11.375" style="305" customWidth="1"/>
    <col min="27" max="27" width="2.125" style="305" customWidth="1"/>
    <col min="28" max="33" width="3.5" style="305"/>
    <col min="34" max="34" width="3.375" style="305" customWidth="1"/>
    <col min="35" max="16384" width="3.5" style="305"/>
  </cols>
  <sheetData>
    <row r="1" spans="1:41" ht="20.25" customHeight="1" x14ac:dyDescent="0.15">
      <c r="A1" s="304" t="s">
        <v>724</v>
      </c>
    </row>
    <row r="2" spans="1:41" ht="14.25" customHeight="1" x14ac:dyDescent="0.15">
      <c r="A2" s="306"/>
      <c r="B2" s="306"/>
      <c r="C2" s="306"/>
      <c r="D2" s="306"/>
      <c r="E2" s="306"/>
      <c r="F2" s="306"/>
      <c r="G2" s="306"/>
      <c r="H2" s="306"/>
      <c r="I2" s="306"/>
      <c r="J2" s="306"/>
      <c r="K2" s="306"/>
      <c r="L2" s="306"/>
      <c r="M2" s="306"/>
      <c r="N2" s="306"/>
      <c r="O2" s="306"/>
      <c r="P2" s="306"/>
      <c r="Q2" s="306"/>
      <c r="R2" s="306"/>
      <c r="S2" s="306"/>
      <c r="T2" s="306"/>
      <c r="U2" s="306"/>
      <c r="V2" s="307" t="s">
        <v>469</v>
      </c>
      <c r="W2" s="306"/>
      <c r="X2" s="306"/>
      <c r="Y2" s="306"/>
      <c r="Z2" s="306"/>
      <c r="AA2" s="306"/>
      <c r="AB2" s="306"/>
      <c r="AC2" s="306"/>
      <c r="AD2" s="306"/>
      <c r="AE2" s="306"/>
      <c r="AF2" s="306"/>
      <c r="AG2" s="306"/>
      <c r="AH2" s="306"/>
      <c r="AI2" s="307"/>
      <c r="AJ2" s="306"/>
      <c r="AK2" s="306"/>
      <c r="AL2" s="306"/>
      <c r="AM2" s="306"/>
      <c r="AN2" s="306"/>
      <c r="AO2" s="306"/>
    </row>
    <row r="3" spans="1:41" ht="14.25" customHeight="1" x14ac:dyDescent="0.1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N3" s="306"/>
      <c r="AO3" s="306"/>
    </row>
    <row r="4" spans="1:41" ht="14.25" customHeight="1" x14ac:dyDescent="0.15">
      <c r="A4" s="613" t="s">
        <v>745</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308"/>
      <c r="AB4" s="309"/>
      <c r="AC4" s="309"/>
      <c r="AD4" s="309"/>
      <c r="AE4" s="309"/>
      <c r="AF4" s="309"/>
      <c r="AG4" s="309"/>
      <c r="AH4" s="309"/>
      <c r="AI4" s="309"/>
      <c r="AJ4" s="309"/>
      <c r="AK4" s="309"/>
      <c r="AL4" s="309"/>
      <c r="AM4" s="309"/>
      <c r="AN4" s="309"/>
      <c r="AO4" s="306"/>
    </row>
    <row r="5" spans="1:41" ht="14.25" customHeight="1" x14ac:dyDescent="0.15">
      <c r="A5" s="614"/>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308"/>
      <c r="AB5" s="309"/>
      <c r="AC5" s="309"/>
      <c r="AD5" s="309"/>
      <c r="AE5" s="309"/>
      <c r="AF5" s="309"/>
      <c r="AG5" s="309"/>
      <c r="AH5" s="309"/>
      <c r="AI5" s="309"/>
      <c r="AJ5" s="309"/>
      <c r="AK5" s="309"/>
      <c r="AL5" s="309"/>
      <c r="AM5" s="309"/>
      <c r="AN5" s="309"/>
      <c r="AO5" s="306"/>
    </row>
    <row r="6" spans="1:41" ht="14.25" customHeight="1" x14ac:dyDescent="0.15">
      <c r="A6" s="614"/>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308"/>
      <c r="AB6" s="309"/>
      <c r="AC6" s="309"/>
      <c r="AD6" s="309"/>
      <c r="AE6" s="309"/>
      <c r="AF6" s="309"/>
      <c r="AG6" s="309"/>
      <c r="AH6" s="309"/>
      <c r="AI6" s="309"/>
      <c r="AJ6" s="309"/>
      <c r="AK6" s="309"/>
      <c r="AL6" s="309"/>
      <c r="AM6" s="309"/>
      <c r="AN6" s="309"/>
      <c r="AO6" s="306"/>
    </row>
    <row r="7" spans="1:41" ht="14.25" customHeight="1" x14ac:dyDescent="0.15">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308"/>
      <c r="AB7" s="306"/>
      <c r="AC7" s="306"/>
      <c r="AD7" s="306"/>
      <c r="AE7" s="306"/>
      <c r="AF7" s="306"/>
      <c r="AG7" s="306"/>
      <c r="AM7" s="306"/>
      <c r="AN7" s="306"/>
      <c r="AO7" s="306"/>
    </row>
    <row r="8" spans="1:41" ht="14.25" customHeight="1" x14ac:dyDescent="0.15">
      <c r="A8" s="614"/>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308"/>
      <c r="AB8" s="306"/>
      <c r="AC8" s="306"/>
      <c r="AD8" s="306"/>
      <c r="AE8" s="306"/>
      <c r="AF8" s="306"/>
      <c r="AG8" s="306"/>
      <c r="AH8" s="306"/>
      <c r="AI8" s="306"/>
      <c r="AJ8" s="306"/>
      <c r="AK8" s="306"/>
      <c r="AL8" s="306"/>
      <c r="AM8" s="306"/>
      <c r="AN8" s="306"/>
      <c r="AO8" s="306"/>
    </row>
    <row r="9" spans="1:41" ht="14.25" customHeight="1" x14ac:dyDescent="0.15">
      <c r="A9" s="310"/>
      <c r="C9" s="311"/>
      <c r="D9" s="311"/>
      <c r="E9" s="311"/>
      <c r="F9" s="311"/>
      <c r="G9" s="306"/>
      <c r="H9" s="306"/>
      <c r="I9" s="312"/>
      <c r="J9" s="312"/>
      <c r="K9" s="312"/>
      <c r="R9" s="313" t="s">
        <v>470</v>
      </c>
      <c r="S9" s="313"/>
      <c r="T9" s="313"/>
      <c r="U9" s="313"/>
      <c r="V9" s="313"/>
      <c r="AO9" s="306"/>
    </row>
    <row r="10" spans="1:41" ht="20.25" customHeight="1" x14ac:dyDescent="0.15">
      <c r="A10" s="310"/>
      <c r="B10" s="314" t="s">
        <v>715</v>
      </c>
      <c r="C10" s="311"/>
      <c r="D10" s="311"/>
      <c r="E10" s="311"/>
      <c r="F10" s="311"/>
      <c r="G10" s="306"/>
      <c r="H10" s="315" t="s">
        <v>471</v>
      </c>
      <c r="Z10" s="615"/>
      <c r="AA10" s="616"/>
      <c r="AB10" s="617"/>
      <c r="AC10" s="617"/>
      <c r="AD10" s="617"/>
      <c r="AE10" s="617"/>
      <c r="AF10" s="617"/>
      <c r="AG10" s="617"/>
      <c r="AH10" s="617"/>
      <c r="AI10" s="617"/>
      <c r="AJ10" s="617"/>
      <c r="AK10" s="617"/>
      <c r="AL10" s="617"/>
      <c r="AM10" s="617"/>
      <c r="AO10" s="306"/>
    </row>
    <row r="11" spans="1:41" ht="20.25" customHeight="1" x14ac:dyDescent="0.15">
      <c r="A11" s="310"/>
      <c r="Z11" s="616"/>
      <c r="AA11" s="616"/>
      <c r="AB11" s="617"/>
      <c r="AC11" s="617"/>
      <c r="AD11" s="617"/>
      <c r="AE11" s="617"/>
      <c r="AF11" s="617"/>
      <c r="AG11" s="617"/>
      <c r="AH11" s="617"/>
      <c r="AI11" s="617"/>
      <c r="AJ11" s="617"/>
      <c r="AK11" s="617"/>
      <c r="AL11" s="617"/>
      <c r="AM11" s="617"/>
      <c r="AO11" s="306"/>
    </row>
    <row r="12" spans="1:41" ht="14.25" customHeight="1" x14ac:dyDescent="0.15">
      <c r="A12" s="310"/>
      <c r="N12" s="619" t="s">
        <v>472</v>
      </c>
      <c r="O12" s="619"/>
      <c r="P12" s="619"/>
      <c r="Q12" s="619"/>
      <c r="R12" s="619"/>
      <c r="S12" s="619"/>
      <c r="T12" s="619"/>
      <c r="U12" s="619"/>
      <c r="V12" s="619"/>
      <c r="W12" s="619"/>
      <c r="X12" s="619"/>
      <c r="Y12" s="619"/>
      <c r="Z12" s="619"/>
      <c r="AA12" s="316"/>
      <c r="AB12" s="317"/>
      <c r="AC12" s="317"/>
      <c r="AD12" s="317"/>
      <c r="AE12" s="317"/>
      <c r="AF12" s="317"/>
      <c r="AG12" s="317"/>
      <c r="AH12" s="317"/>
      <c r="AI12" s="317"/>
      <c r="AJ12" s="317"/>
      <c r="AK12" s="317"/>
      <c r="AL12" s="317"/>
      <c r="AM12" s="317"/>
      <c r="AN12" s="312"/>
      <c r="AO12" s="306"/>
    </row>
    <row r="13" spans="1:41" ht="14.25" customHeight="1" x14ac:dyDescent="0.15">
      <c r="A13" s="306"/>
      <c r="B13" s="306"/>
      <c r="C13" s="307"/>
      <c r="D13" s="306"/>
      <c r="E13" s="306"/>
      <c r="F13" s="306"/>
      <c r="G13" s="306"/>
      <c r="H13" s="306"/>
      <c r="I13" s="306"/>
      <c r="J13" s="306"/>
      <c r="K13" s="306"/>
      <c r="L13" s="306"/>
      <c r="M13" s="306"/>
      <c r="N13" s="619"/>
      <c r="O13" s="619"/>
      <c r="P13" s="619"/>
      <c r="Q13" s="619"/>
      <c r="R13" s="619"/>
      <c r="S13" s="619"/>
      <c r="T13" s="619"/>
      <c r="U13" s="619"/>
      <c r="V13" s="619"/>
      <c r="W13" s="619"/>
      <c r="X13" s="619"/>
      <c r="Y13" s="619"/>
      <c r="Z13" s="619"/>
      <c r="AA13" s="306"/>
      <c r="AB13" s="306"/>
      <c r="AC13" s="306"/>
      <c r="AD13" s="306"/>
      <c r="AE13" s="306"/>
      <c r="AF13" s="306"/>
      <c r="AG13" s="306"/>
      <c r="AH13" s="306"/>
      <c r="AI13" s="306"/>
      <c r="AJ13" s="306"/>
      <c r="AK13" s="306"/>
      <c r="AL13" s="306"/>
      <c r="AM13" s="306"/>
      <c r="AN13" s="306"/>
      <c r="AO13" s="306"/>
    </row>
    <row r="14" spans="1:41" ht="14.25" customHeight="1" x14ac:dyDescent="0.15">
      <c r="A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row>
    <row r="15" spans="1:41" ht="14.25" customHeight="1" x14ac:dyDescent="0.15">
      <c r="A15" s="306"/>
      <c r="B15" s="306"/>
      <c r="C15" s="307"/>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row>
    <row r="16" spans="1:41" ht="21.75" customHeight="1" x14ac:dyDescent="0.15">
      <c r="A16" s="306"/>
      <c r="B16" s="618" t="s">
        <v>752</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306"/>
      <c r="AB16" s="306"/>
      <c r="AC16" s="306"/>
      <c r="AD16" s="306"/>
      <c r="AE16" s="306"/>
      <c r="AF16" s="306"/>
      <c r="AG16" s="306"/>
      <c r="AH16" s="306"/>
      <c r="AI16" s="306"/>
      <c r="AJ16" s="306"/>
      <c r="AK16" s="306"/>
      <c r="AL16" s="306"/>
      <c r="AM16" s="306"/>
      <c r="AN16" s="306"/>
      <c r="AO16" s="306"/>
    </row>
    <row r="17" spans="1:41" ht="21.75" customHeight="1" x14ac:dyDescent="0.15">
      <c r="A17" s="306"/>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306"/>
      <c r="AB17" s="306"/>
      <c r="AC17" s="306"/>
      <c r="AD17" s="306"/>
      <c r="AE17" s="306"/>
      <c r="AF17" s="306"/>
      <c r="AG17" s="306"/>
      <c r="AH17" s="306"/>
      <c r="AI17" s="306"/>
      <c r="AJ17" s="306"/>
      <c r="AK17" s="306"/>
      <c r="AL17" s="306"/>
      <c r="AM17" s="306"/>
      <c r="AN17" s="306"/>
      <c r="AO17" s="306"/>
    </row>
    <row r="18" spans="1:41" ht="27" customHeight="1" x14ac:dyDescent="0.15">
      <c r="A18" s="306"/>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306"/>
      <c r="AB18" s="306"/>
      <c r="AC18" s="306"/>
      <c r="AD18" s="306"/>
      <c r="AE18" s="306"/>
      <c r="AF18" s="306"/>
      <c r="AG18" s="306"/>
      <c r="AH18" s="306"/>
      <c r="AI18" s="306"/>
      <c r="AJ18" s="306"/>
      <c r="AK18" s="306"/>
      <c r="AL18" s="306"/>
      <c r="AM18" s="306"/>
      <c r="AN18" s="306"/>
      <c r="AO18" s="306"/>
    </row>
    <row r="19" spans="1:41" ht="14.25" customHeight="1" x14ac:dyDescent="0.15">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row>
    <row r="20" spans="1:41" ht="15.75" customHeight="1" x14ac:dyDescent="0.15">
      <c r="A20" s="306"/>
      <c r="B20" s="306"/>
      <c r="C20" s="307"/>
      <c r="D20" s="306"/>
      <c r="E20" s="306"/>
      <c r="F20" s="306"/>
      <c r="G20" s="306"/>
      <c r="H20" s="306"/>
      <c r="I20" s="306"/>
      <c r="J20" s="306"/>
      <c r="K20" s="306"/>
      <c r="L20" s="306"/>
      <c r="M20" s="306"/>
      <c r="N20" s="306"/>
      <c r="O20" s="306"/>
      <c r="P20" s="306"/>
      <c r="Q20" s="307"/>
      <c r="R20" s="307"/>
      <c r="S20" s="307"/>
      <c r="T20" s="307"/>
      <c r="U20" s="307"/>
      <c r="V20" s="307"/>
      <c r="W20" s="306"/>
      <c r="X20" s="306"/>
      <c r="Y20" s="306"/>
      <c r="Z20" s="306"/>
      <c r="AA20" s="306"/>
      <c r="AB20" s="306"/>
      <c r="AC20" s="306"/>
      <c r="AD20" s="306"/>
      <c r="AE20" s="306"/>
      <c r="AF20" s="306"/>
      <c r="AG20" s="306"/>
      <c r="AH20" s="306"/>
      <c r="AI20" s="306"/>
      <c r="AJ20" s="306"/>
      <c r="AK20" s="306"/>
      <c r="AL20" s="306"/>
      <c r="AM20" s="306"/>
      <c r="AN20" s="306"/>
      <c r="AO20" s="306"/>
    </row>
    <row r="21" spans="1:41" ht="20.25" customHeight="1" x14ac:dyDescent="0.15">
      <c r="A21" s="306"/>
      <c r="B21" s="306"/>
      <c r="C21" s="306"/>
      <c r="D21" s="306"/>
      <c r="E21" s="306"/>
      <c r="F21" s="306"/>
      <c r="G21" s="306"/>
      <c r="H21" s="306"/>
      <c r="I21" s="306"/>
      <c r="J21" s="306"/>
      <c r="K21" s="306"/>
      <c r="AN21" s="306"/>
      <c r="AO21" s="306"/>
    </row>
    <row r="22" spans="1:41" ht="14.25" customHeight="1" x14ac:dyDescent="0.15">
      <c r="A22" s="306"/>
      <c r="B22" s="306"/>
      <c r="C22" s="306"/>
      <c r="D22" s="306"/>
      <c r="E22" s="306"/>
      <c r="F22" s="306"/>
      <c r="G22" s="306"/>
      <c r="H22" s="306"/>
      <c r="I22" s="306"/>
      <c r="J22" s="306"/>
      <c r="K22" s="306"/>
      <c r="AN22" s="306"/>
      <c r="AO22" s="306"/>
    </row>
    <row r="23" spans="1:41" ht="14.25" customHeight="1" x14ac:dyDescent="0.15">
      <c r="A23" s="306"/>
      <c r="B23" s="306"/>
      <c r="C23" s="306"/>
      <c r="D23" s="306"/>
      <c r="E23" s="306"/>
      <c r="F23" s="306"/>
      <c r="G23" s="306"/>
      <c r="H23" s="306"/>
      <c r="I23" s="306"/>
      <c r="J23" s="306"/>
      <c r="K23" s="306"/>
      <c r="AN23" s="306"/>
      <c r="AO23" s="306"/>
    </row>
    <row r="24" spans="1:41" ht="14.25" customHeight="1" x14ac:dyDescent="0.15">
      <c r="A24" s="318"/>
      <c r="B24" s="318"/>
      <c r="C24" s="318"/>
      <c r="D24" s="318"/>
      <c r="E24" s="318"/>
      <c r="F24" s="318"/>
      <c r="G24" s="318"/>
      <c r="H24" s="318"/>
      <c r="I24" s="318"/>
      <c r="J24" s="318"/>
      <c r="K24" s="318"/>
      <c r="AN24" s="318"/>
      <c r="AO24" s="306"/>
    </row>
    <row r="25" spans="1:41" ht="14.25" customHeight="1" x14ac:dyDescent="0.15">
      <c r="A25" s="318"/>
      <c r="B25" s="318"/>
      <c r="C25" s="318"/>
      <c r="D25" s="307"/>
      <c r="E25" s="307"/>
      <c r="F25" s="307"/>
      <c r="G25" s="307"/>
      <c r="H25" s="307"/>
      <c r="I25" s="307"/>
      <c r="J25" s="307"/>
      <c r="K25" s="307"/>
      <c r="AN25" s="318"/>
      <c r="AO25" s="306"/>
    </row>
    <row r="26" spans="1:41" ht="14.25" customHeight="1" x14ac:dyDescent="0.15">
      <c r="A26" s="318"/>
      <c r="B26" s="318"/>
      <c r="C26" s="318"/>
      <c r="D26" s="307"/>
      <c r="E26" s="307"/>
      <c r="F26" s="307"/>
      <c r="G26" s="307"/>
      <c r="H26" s="307"/>
      <c r="I26" s="307"/>
      <c r="J26" s="307"/>
      <c r="K26" s="307"/>
      <c r="L26" s="307"/>
      <c r="M26" s="307"/>
      <c r="N26" s="307"/>
      <c r="O26" s="307"/>
      <c r="P26" s="307"/>
      <c r="Q26" s="307"/>
      <c r="R26" s="307"/>
      <c r="S26" s="307"/>
      <c r="T26" s="307"/>
      <c r="U26" s="307"/>
      <c r="V26" s="307"/>
      <c r="W26" s="307"/>
      <c r="X26" s="307"/>
      <c r="Y26" s="306"/>
      <c r="Z26" s="306"/>
      <c r="AA26" s="306"/>
      <c r="AB26" s="306"/>
      <c r="AC26" s="306"/>
      <c r="AD26" s="306"/>
      <c r="AE26" s="306"/>
      <c r="AF26" s="306"/>
      <c r="AG26" s="306"/>
      <c r="AH26" s="306"/>
      <c r="AI26" s="306"/>
      <c r="AJ26" s="306"/>
      <c r="AK26" s="306"/>
      <c r="AL26" s="306"/>
      <c r="AM26" s="306"/>
      <c r="AN26" s="318"/>
      <c r="AO26" s="306"/>
    </row>
    <row r="27" spans="1:41" ht="14.25" customHeight="1" x14ac:dyDescent="0.15">
      <c r="A27" s="306"/>
      <c r="B27" s="306"/>
      <c r="C27" s="306"/>
      <c r="D27" s="306"/>
      <c r="E27" s="306"/>
      <c r="F27" s="306"/>
      <c r="G27" s="306"/>
      <c r="H27" s="306"/>
      <c r="I27" s="306"/>
      <c r="J27" s="306"/>
      <c r="K27" s="306"/>
      <c r="L27" s="306"/>
      <c r="M27" s="306"/>
      <c r="N27" s="306"/>
      <c r="O27" s="307"/>
      <c r="P27" s="307"/>
      <c r="Q27" s="307"/>
      <c r="R27" s="307"/>
      <c r="S27" s="307"/>
      <c r="T27" s="307"/>
      <c r="U27" s="307"/>
      <c r="V27" s="307"/>
      <c r="W27" s="307"/>
      <c r="X27" s="307"/>
      <c r="Y27" s="307"/>
      <c r="Z27" s="307"/>
      <c r="AA27" s="307"/>
      <c r="AB27" s="307"/>
      <c r="AC27" s="307"/>
      <c r="AD27" s="307"/>
      <c r="AE27" s="307"/>
      <c r="AF27" s="307"/>
      <c r="AG27" s="307"/>
      <c r="AH27" s="307"/>
      <c r="AI27" s="306"/>
      <c r="AJ27" s="306"/>
      <c r="AK27" s="306"/>
      <c r="AL27" s="306"/>
      <c r="AM27" s="306"/>
      <c r="AN27" s="306"/>
      <c r="AO27" s="306"/>
    </row>
    <row r="28" spans="1:41" ht="14.25" customHeight="1" x14ac:dyDescent="0.15">
      <c r="N28" s="306"/>
      <c r="O28" s="307"/>
      <c r="P28" s="307"/>
      <c r="Q28" s="307"/>
      <c r="R28" s="307"/>
      <c r="S28" s="307"/>
      <c r="T28" s="307"/>
      <c r="U28" s="307"/>
      <c r="V28" s="307"/>
      <c r="W28" s="307"/>
      <c r="X28" s="307"/>
      <c r="Y28" s="307"/>
      <c r="Z28" s="307"/>
      <c r="AA28" s="307"/>
      <c r="AB28" s="307"/>
      <c r="AC28" s="307"/>
      <c r="AD28" s="307"/>
      <c r="AE28" s="307"/>
      <c r="AF28" s="307"/>
      <c r="AG28" s="307"/>
      <c r="AH28" s="307"/>
      <c r="AI28" s="306"/>
      <c r="AJ28" s="306"/>
      <c r="AK28" s="306"/>
      <c r="AL28" s="306"/>
      <c r="AM28" s="306"/>
    </row>
    <row r="29" spans="1:41" ht="14.25" customHeight="1" x14ac:dyDescent="0.15">
      <c r="N29" s="306"/>
      <c r="O29" s="307"/>
      <c r="P29" s="307"/>
      <c r="Q29" s="307"/>
      <c r="R29" s="307"/>
      <c r="S29" s="307"/>
      <c r="T29" s="307"/>
      <c r="U29" s="307"/>
      <c r="V29" s="307"/>
      <c r="W29" s="307"/>
      <c r="X29" s="307"/>
      <c r="Y29" s="307"/>
      <c r="Z29" s="307"/>
      <c r="AA29" s="307"/>
      <c r="AB29" s="307"/>
      <c r="AC29" s="307"/>
      <c r="AD29" s="307"/>
      <c r="AE29" s="307"/>
      <c r="AF29" s="307"/>
      <c r="AG29" s="307"/>
      <c r="AH29" s="307"/>
      <c r="AI29" s="306"/>
      <c r="AJ29" s="306"/>
      <c r="AK29" s="306"/>
      <c r="AL29" s="306"/>
      <c r="AM29" s="306"/>
    </row>
    <row r="30" spans="1:41" ht="14.25" customHeight="1" x14ac:dyDescent="0.15">
      <c r="N30" s="306"/>
      <c r="O30" s="307"/>
      <c r="P30" s="307"/>
      <c r="Q30" s="307"/>
      <c r="R30" s="307"/>
      <c r="S30" s="307"/>
      <c r="T30" s="307"/>
      <c r="U30" s="307"/>
      <c r="V30" s="307"/>
      <c r="W30" s="307"/>
      <c r="X30" s="307"/>
      <c r="Y30" s="307"/>
      <c r="Z30" s="307"/>
      <c r="AA30" s="307"/>
      <c r="AB30" s="307"/>
      <c r="AC30" s="307"/>
      <c r="AD30" s="307"/>
      <c r="AE30" s="307"/>
      <c r="AF30" s="307"/>
      <c r="AG30" s="307"/>
      <c r="AH30" s="307"/>
      <c r="AI30" s="306"/>
      <c r="AJ30" s="306"/>
      <c r="AK30" s="306"/>
      <c r="AL30" s="306"/>
      <c r="AM30" s="306"/>
    </row>
    <row r="31" spans="1:41" ht="14.25" customHeight="1" x14ac:dyDescent="0.15">
      <c r="B31" s="319"/>
      <c r="N31" s="306"/>
      <c r="O31" s="307"/>
      <c r="P31" s="307"/>
      <c r="Q31" s="307"/>
      <c r="R31" s="307"/>
      <c r="S31" s="307"/>
      <c r="T31" s="307"/>
      <c r="U31" s="307"/>
      <c r="V31" s="307"/>
      <c r="W31" s="307"/>
      <c r="X31" s="307"/>
      <c r="Y31" s="307"/>
      <c r="Z31" s="307"/>
      <c r="AA31" s="307"/>
      <c r="AB31" s="307"/>
      <c r="AC31" s="307"/>
      <c r="AD31" s="307"/>
      <c r="AE31" s="307"/>
      <c r="AF31" s="307"/>
      <c r="AG31" s="307"/>
      <c r="AH31" s="307"/>
      <c r="AI31" s="306"/>
      <c r="AJ31" s="306"/>
      <c r="AK31" s="306"/>
      <c r="AL31" s="306"/>
      <c r="AM31" s="306"/>
    </row>
    <row r="32" spans="1:41" ht="14.25" customHeight="1" x14ac:dyDescent="0.15">
      <c r="N32" s="306"/>
      <c r="O32" s="307"/>
      <c r="P32" s="307"/>
      <c r="Q32" s="307"/>
      <c r="R32" s="307"/>
      <c r="S32" s="307"/>
      <c r="T32" s="307"/>
      <c r="U32" s="307"/>
      <c r="V32" s="307"/>
      <c r="W32" s="307"/>
      <c r="X32" s="307"/>
      <c r="Y32" s="307"/>
      <c r="Z32" s="307"/>
      <c r="AA32" s="307"/>
      <c r="AB32" s="307"/>
      <c r="AC32" s="307"/>
      <c r="AD32" s="307"/>
      <c r="AE32" s="307"/>
      <c r="AF32" s="307"/>
      <c r="AG32" s="307"/>
      <c r="AH32" s="307"/>
      <c r="AI32" s="306"/>
      <c r="AJ32" s="306"/>
      <c r="AK32" s="306"/>
      <c r="AL32" s="306"/>
      <c r="AM32" s="306"/>
    </row>
    <row r="33" spans="14:39" ht="14.25" customHeight="1" x14ac:dyDescent="0.15">
      <c r="N33" s="306"/>
      <c r="O33" s="307"/>
      <c r="P33" s="307"/>
      <c r="Q33" s="307"/>
      <c r="R33" s="307"/>
      <c r="S33" s="307"/>
      <c r="T33" s="307"/>
      <c r="U33" s="307"/>
      <c r="V33" s="307"/>
      <c r="W33" s="307"/>
      <c r="X33" s="307"/>
      <c r="Y33" s="307"/>
      <c r="Z33" s="307"/>
      <c r="AA33" s="307"/>
      <c r="AB33" s="307"/>
      <c r="AC33" s="307"/>
      <c r="AD33" s="307"/>
      <c r="AE33" s="307"/>
      <c r="AF33" s="307"/>
      <c r="AG33" s="307"/>
      <c r="AH33" s="307"/>
      <c r="AI33" s="306"/>
      <c r="AJ33" s="306"/>
      <c r="AK33" s="306"/>
      <c r="AL33" s="306"/>
      <c r="AM33" s="306"/>
    </row>
    <row r="34" spans="14:39" ht="14.25" customHeight="1" x14ac:dyDescent="0.15">
      <c r="N34" s="306"/>
      <c r="O34" s="307"/>
      <c r="P34" s="307"/>
      <c r="Q34" s="307"/>
      <c r="R34" s="307"/>
      <c r="S34" s="307"/>
      <c r="T34" s="307"/>
      <c r="U34" s="307"/>
      <c r="V34" s="307"/>
      <c r="W34" s="307"/>
      <c r="X34" s="307"/>
      <c r="Y34" s="307"/>
      <c r="Z34" s="307"/>
      <c r="AA34" s="307"/>
      <c r="AB34" s="307"/>
      <c r="AC34" s="307"/>
      <c r="AD34" s="307"/>
      <c r="AE34" s="307"/>
      <c r="AF34" s="307"/>
      <c r="AG34" s="307"/>
      <c r="AH34" s="307"/>
      <c r="AI34" s="306"/>
      <c r="AJ34" s="306"/>
      <c r="AK34" s="306"/>
      <c r="AL34" s="306"/>
      <c r="AM34" s="306"/>
    </row>
    <row r="35" spans="14:39" ht="14.25" customHeight="1" x14ac:dyDescent="0.15">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4:39" ht="14.25" customHeight="1" x14ac:dyDescent="0.15">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H8" sqref="BH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2:42" ht="18.75" customHeight="1" x14ac:dyDescent="0.15">
      <c r="B2" s="571" t="s">
        <v>726</v>
      </c>
      <c r="C2" s="271"/>
      <c r="D2" s="272"/>
      <c r="E2" s="272"/>
      <c r="F2" s="272"/>
      <c r="G2" s="272"/>
      <c r="H2" s="272"/>
      <c r="I2" s="272"/>
      <c r="J2" s="273"/>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5"/>
    </row>
    <row r="3" spans="2:42" ht="21.75" customHeight="1" x14ac:dyDescent="0.15">
      <c r="B3" s="276"/>
      <c r="C3" s="697" t="s">
        <v>474</v>
      </c>
      <c r="D3" s="697"/>
      <c r="E3" s="697"/>
      <c r="F3" s="697"/>
      <c r="G3" s="697"/>
      <c r="H3" s="697"/>
      <c r="I3" s="697"/>
      <c r="J3" s="697"/>
      <c r="K3" s="198" t="s">
        <v>475</v>
      </c>
      <c r="L3" s="698"/>
      <c r="M3" s="698"/>
      <c r="N3" s="698"/>
      <c r="O3" s="698"/>
      <c r="P3" s="698"/>
      <c r="Q3" s="698"/>
      <c r="R3" s="698"/>
      <c r="S3" s="698"/>
      <c r="T3" s="698"/>
      <c r="U3" s="698"/>
      <c r="V3" s="698"/>
      <c r="W3" s="698"/>
      <c r="X3" s="698"/>
      <c r="Y3" s="698"/>
      <c r="Z3" s="698"/>
      <c r="AA3" s="698"/>
      <c r="AB3" s="698"/>
      <c r="AC3" s="698"/>
      <c r="AD3" s="698"/>
      <c r="AE3" s="234" t="s">
        <v>476</v>
      </c>
      <c r="AF3" s="696" t="s">
        <v>477</v>
      </c>
      <c r="AG3" s="700" t="s">
        <v>478</v>
      </c>
      <c r="AH3" s="701"/>
      <c r="AI3" s="702"/>
      <c r="AJ3" s="697"/>
      <c r="AK3" s="697"/>
      <c r="AL3" s="697"/>
      <c r="AM3" s="697"/>
      <c r="AN3" s="697"/>
      <c r="AO3" s="697"/>
      <c r="AP3" s="703"/>
    </row>
    <row r="4" spans="2:42" ht="21.75" customHeight="1" x14ac:dyDescent="0.15">
      <c r="B4" s="276"/>
      <c r="C4" s="629" t="s">
        <v>479</v>
      </c>
      <c r="D4" s="629"/>
      <c r="E4" s="629"/>
      <c r="F4" s="629"/>
      <c r="G4" s="629"/>
      <c r="H4" s="629"/>
      <c r="I4" s="629"/>
      <c r="J4" s="629"/>
      <c r="K4" s="671"/>
      <c r="L4" s="672"/>
      <c r="M4" s="672"/>
      <c r="N4" s="672"/>
      <c r="O4" s="672"/>
      <c r="P4" s="672"/>
      <c r="Q4" s="672"/>
      <c r="R4" s="672"/>
      <c r="S4" s="672"/>
      <c r="T4" s="672"/>
      <c r="U4" s="672"/>
      <c r="V4" s="672"/>
      <c r="W4" s="672"/>
      <c r="X4" s="672"/>
      <c r="Y4" s="672"/>
      <c r="Z4" s="672"/>
      <c r="AA4" s="672"/>
      <c r="AB4" s="672"/>
      <c r="AC4" s="672"/>
      <c r="AD4" s="672"/>
      <c r="AE4" s="673"/>
      <c r="AF4" s="699"/>
      <c r="AG4" s="623" t="s">
        <v>480</v>
      </c>
      <c r="AH4" s="624"/>
      <c r="AI4" s="628"/>
      <c r="AJ4" s="623"/>
      <c r="AK4" s="624"/>
      <c r="AL4" s="624"/>
      <c r="AM4" s="624"/>
      <c r="AN4" s="624"/>
      <c r="AO4" s="624"/>
      <c r="AP4" s="625"/>
    </row>
    <row r="5" spans="2:42" ht="21.75" customHeight="1" x14ac:dyDescent="0.15">
      <c r="B5" s="276"/>
      <c r="C5" s="704" t="s">
        <v>481</v>
      </c>
      <c r="D5" s="688"/>
      <c r="E5" s="688"/>
      <c r="F5" s="688"/>
      <c r="G5" s="688"/>
      <c r="H5" s="688"/>
      <c r="I5" s="688"/>
      <c r="J5" s="705"/>
      <c r="K5" s="198" t="s">
        <v>475</v>
      </c>
      <c r="L5" s="245" t="s">
        <v>482</v>
      </c>
      <c r="M5" s="245"/>
      <c r="N5" s="245"/>
      <c r="O5" s="245"/>
      <c r="P5" s="198" t="s">
        <v>483</v>
      </c>
      <c r="Q5" s="245"/>
      <c r="R5" s="245"/>
      <c r="S5" s="245"/>
      <c r="T5" s="245"/>
      <c r="U5" s="198" t="s">
        <v>476</v>
      </c>
      <c r="V5" s="198"/>
      <c r="W5" s="688"/>
      <c r="X5" s="688"/>
      <c r="Y5" s="688"/>
      <c r="Z5" s="688"/>
      <c r="AA5" s="688"/>
      <c r="AB5" s="688"/>
      <c r="AC5" s="688"/>
      <c r="AD5" s="688"/>
      <c r="AE5" s="705"/>
      <c r="AF5" s="709" t="s">
        <v>484</v>
      </c>
      <c r="AG5" s="623" t="s">
        <v>478</v>
      </c>
      <c r="AH5" s="624"/>
      <c r="AI5" s="628"/>
      <c r="AJ5" s="629"/>
      <c r="AK5" s="629"/>
      <c r="AL5" s="629"/>
      <c r="AM5" s="629"/>
      <c r="AN5" s="629"/>
      <c r="AO5" s="629"/>
      <c r="AP5" s="711"/>
    </row>
    <row r="6" spans="2:42" ht="21.75" customHeight="1" x14ac:dyDescent="0.15">
      <c r="B6" s="276"/>
      <c r="C6" s="706"/>
      <c r="D6" s="707"/>
      <c r="E6" s="707"/>
      <c r="F6" s="707"/>
      <c r="G6" s="707"/>
      <c r="H6" s="707"/>
      <c r="I6" s="707"/>
      <c r="J6" s="708"/>
      <c r="K6" s="706"/>
      <c r="L6" s="707"/>
      <c r="M6" s="707"/>
      <c r="N6" s="707"/>
      <c r="O6" s="707"/>
      <c r="P6" s="707"/>
      <c r="Q6" s="707"/>
      <c r="R6" s="707"/>
      <c r="S6" s="707"/>
      <c r="T6" s="707"/>
      <c r="U6" s="707"/>
      <c r="V6" s="707"/>
      <c r="W6" s="707"/>
      <c r="X6" s="707"/>
      <c r="Y6" s="707"/>
      <c r="Z6" s="707"/>
      <c r="AA6" s="707"/>
      <c r="AB6" s="707"/>
      <c r="AC6" s="707"/>
      <c r="AD6" s="707"/>
      <c r="AE6" s="708"/>
      <c r="AF6" s="710"/>
      <c r="AG6" s="684" t="s">
        <v>480</v>
      </c>
      <c r="AH6" s="685"/>
      <c r="AI6" s="712"/>
      <c r="AJ6" s="684"/>
      <c r="AK6" s="685"/>
      <c r="AL6" s="685"/>
      <c r="AM6" s="685"/>
      <c r="AN6" s="685"/>
      <c r="AO6" s="685"/>
      <c r="AP6" s="686"/>
    </row>
    <row r="7" spans="2:42" ht="22.5" customHeight="1" x14ac:dyDescent="0.15">
      <c r="B7" s="276"/>
      <c r="C7" s="706"/>
      <c r="D7" s="707"/>
      <c r="E7" s="707"/>
      <c r="F7" s="707"/>
      <c r="G7" s="707"/>
      <c r="H7" s="707"/>
      <c r="I7" s="707"/>
      <c r="J7" s="708"/>
      <c r="K7" s="706"/>
      <c r="L7" s="707"/>
      <c r="M7" s="707"/>
      <c r="N7" s="707"/>
      <c r="O7" s="707"/>
      <c r="P7" s="707"/>
      <c r="Q7" s="707"/>
      <c r="R7" s="707"/>
      <c r="S7" s="707"/>
      <c r="T7" s="707"/>
      <c r="U7" s="707"/>
      <c r="V7" s="707"/>
      <c r="W7" s="707"/>
      <c r="X7" s="707"/>
      <c r="Y7" s="707"/>
      <c r="Z7" s="707"/>
      <c r="AA7" s="707"/>
      <c r="AB7" s="707"/>
      <c r="AC7" s="707"/>
      <c r="AD7" s="707"/>
      <c r="AE7" s="708"/>
      <c r="AF7" s="695" t="s">
        <v>485</v>
      </c>
      <c r="AG7" s="623" t="s">
        <v>486</v>
      </c>
      <c r="AH7" s="624"/>
      <c r="AI7" s="628"/>
      <c r="AJ7" s="689"/>
      <c r="AK7" s="690"/>
      <c r="AL7" s="690"/>
      <c r="AM7" s="690"/>
      <c r="AN7" s="690"/>
      <c r="AO7" s="690"/>
      <c r="AP7" s="691"/>
    </row>
    <row r="8" spans="2:42" ht="20.25" customHeight="1" x14ac:dyDescent="0.15">
      <c r="B8" s="276"/>
      <c r="C8" s="706"/>
      <c r="D8" s="707"/>
      <c r="E8" s="707"/>
      <c r="F8" s="707"/>
      <c r="G8" s="707"/>
      <c r="H8" s="707"/>
      <c r="I8" s="707"/>
      <c r="J8" s="708"/>
      <c r="K8" s="700"/>
      <c r="L8" s="701"/>
      <c r="M8" s="701"/>
      <c r="N8" s="701"/>
      <c r="O8" s="701"/>
      <c r="P8" s="701"/>
      <c r="Q8" s="701"/>
      <c r="R8" s="701"/>
      <c r="S8" s="701"/>
      <c r="T8" s="701"/>
      <c r="U8" s="701"/>
      <c r="V8" s="701"/>
      <c r="W8" s="701"/>
      <c r="X8" s="701"/>
      <c r="Y8" s="701"/>
      <c r="Z8" s="701"/>
      <c r="AA8" s="701"/>
      <c r="AB8" s="701"/>
      <c r="AC8" s="701"/>
      <c r="AD8" s="701"/>
      <c r="AE8" s="702"/>
      <c r="AF8" s="696"/>
      <c r="AG8" s="623" t="s">
        <v>488</v>
      </c>
      <c r="AH8" s="624"/>
      <c r="AI8" s="628"/>
      <c r="AJ8" s="687"/>
      <c r="AK8" s="688"/>
      <c r="AL8" s="688"/>
      <c r="AM8" s="688"/>
      <c r="AN8" s="688"/>
      <c r="AO8" s="624"/>
      <c r="AP8" s="625"/>
    </row>
    <row r="9" spans="2:42" ht="20.25" customHeight="1" x14ac:dyDescent="0.15">
      <c r="B9" s="276"/>
      <c r="C9" s="704" t="s">
        <v>487</v>
      </c>
      <c r="D9" s="688"/>
      <c r="E9" s="688"/>
      <c r="F9" s="688"/>
      <c r="G9" s="688"/>
      <c r="H9" s="688"/>
      <c r="I9" s="688"/>
      <c r="J9" s="705"/>
      <c r="K9" s="704"/>
      <c r="L9" s="688"/>
      <c r="M9" s="688"/>
      <c r="N9" s="688"/>
      <c r="O9" s="688"/>
      <c r="P9" s="688"/>
      <c r="Q9" s="688"/>
      <c r="R9" s="688"/>
      <c r="S9" s="688"/>
      <c r="T9" s="688"/>
      <c r="U9" s="688"/>
      <c r="V9" s="688"/>
      <c r="W9" s="688"/>
      <c r="X9" s="688"/>
      <c r="Y9" s="688"/>
      <c r="Z9" s="688"/>
      <c r="AA9" s="688"/>
      <c r="AB9" s="688"/>
      <c r="AC9" s="688"/>
      <c r="AD9" s="688"/>
      <c r="AE9" s="705"/>
      <c r="AF9" s="623" t="s">
        <v>491</v>
      </c>
      <c r="AG9" s="624"/>
      <c r="AH9" s="624"/>
      <c r="AI9" s="628"/>
      <c r="AJ9" s="623"/>
      <c r="AK9" s="624"/>
      <c r="AL9" s="624"/>
      <c r="AM9" s="624"/>
      <c r="AN9" s="624"/>
      <c r="AO9" s="624"/>
      <c r="AP9" s="625"/>
    </row>
    <row r="10" spans="2:42" ht="20.25" customHeight="1" x14ac:dyDescent="0.15">
      <c r="B10" s="276"/>
      <c r="C10" s="706"/>
      <c r="D10" s="707"/>
      <c r="E10" s="707"/>
      <c r="F10" s="707"/>
      <c r="G10" s="707"/>
      <c r="H10" s="707"/>
      <c r="I10" s="707"/>
      <c r="J10" s="708"/>
      <c r="K10" s="706"/>
      <c r="L10" s="707"/>
      <c r="M10" s="707"/>
      <c r="N10" s="707"/>
      <c r="O10" s="707"/>
      <c r="P10" s="707"/>
      <c r="Q10" s="707"/>
      <c r="R10" s="707"/>
      <c r="S10" s="707"/>
      <c r="T10" s="707"/>
      <c r="U10" s="707"/>
      <c r="V10" s="707"/>
      <c r="W10" s="707"/>
      <c r="X10" s="707"/>
      <c r="Y10" s="707"/>
      <c r="Z10" s="707"/>
      <c r="AA10" s="707"/>
      <c r="AB10" s="707"/>
      <c r="AC10" s="707"/>
      <c r="AD10" s="707"/>
      <c r="AE10" s="708"/>
      <c r="AF10" s="623" t="s">
        <v>534</v>
      </c>
      <c r="AG10" s="624"/>
      <c r="AH10" s="624"/>
      <c r="AI10" s="628"/>
      <c r="AJ10" s="623" t="s">
        <v>535</v>
      </c>
      <c r="AK10" s="624"/>
      <c r="AL10" s="624"/>
      <c r="AM10" s="624"/>
      <c r="AN10" s="624"/>
      <c r="AO10" s="624"/>
      <c r="AP10" s="625"/>
    </row>
    <row r="11" spans="2:42" ht="20.25" customHeight="1" x14ac:dyDescent="0.15">
      <c r="B11" s="276"/>
      <c r="C11" s="706"/>
      <c r="D11" s="707"/>
      <c r="E11" s="707"/>
      <c r="F11" s="707"/>
      <c r="G11" s="707"/>
      <c r="H11" s="707"/>
      <c r="I11" s="707"/>
      <c r="J11" s="708"/>
      <c r="K11" s="706"/>
      <c r="L11" s="707"/>
      <c r="M11" s="707"/>
      <c r="N11" s="707"/>
      <c r="O11" s="707"/>
      <c r="P11" s="707"/>
      <c r="Q11" s="707"/>
      <c r="R11" s="707"/>
      <c r="S11" s="707"/>
      <c r="T11" s="707"/>
      <c r="U11" s="707"/>
      <c r="V11" s="707"/>
      <c r="W11" s="707"/>
      <c r="X11" s="707"/>
      <c r="Y11" s="707"/>
      <c r="Z11" s="707"/>
      <c r="AA11" s="707"/>
      <c r="AB11" s="707"/>
      <c r="AC11" s="707"/>
      <c r="AD11" s="707"/>
      <c r="AE11" s="708"/>
      <c r="AF11" s="623" t="s">
        <v>687</v>
      </c>
      <c r="AG11" s="624"/>
      <c r="AH11" s="624"/>
      <c r="AI11" s="628"/>
      <c r="AJ11" s="713"/>
      <c r="AK11" s="714"/>
      <c r="AL11" s="714"/>
      <c r="AM11" s="714"/>
      <c r="AN11" s="714"/>
      <c r="AO11" s="714"/>
      <c r="AP11" s="277" t="s">
        <v>686</v>
      </c>
    </row>
    <row r="12" spans="2:42" ht="28.9" customHeight="1" x14ac:dyDescent="0.15">
      <c r="B12" s="276"/>
      <c r="C12" s="700"/>
      <c r="D12" s="701"/>
      <c r="E12" s="701"/>
      <c r="F12" s="701"/>
      <c r="G12" s="701"/>
      <c r="H12" s="701"/>
      <c r="I12" s="701"/>
      <c r="J12" s="702"/>
      <c r="K12" s="700"/>
      <c r="L12" s="701"/>
      <c r="M12" s="701"/>
      <c r="N12" s="701"/>
      <c r="O12" s="701"/>
      <c r="P12" s="701"/>
      <c r="Q12" s="701"/>
      <c r="R12" s="701"/>
      <c r="S12" s="701"/>
      <c r="T12" s="701"/>
      <c r="U12" s="701"/>
      <c r="V12" s="701"/>
      <c r="W12" s="701"/>
      <c r="X12" s="701"/>
      <c r="Y12" s="701"/>
      <c r="Z12" s="701"/>
      <c r="AA12" s="701"/>
      <c r="AB12" s="701"/>
      <c r="AC12" s="701"/>
      <c r="AD12" s="701"/>
      <c r="AE12" s="702"/>
      <c r="AF12" s="692" t="s">
        <v>690</v>
      </c>
      <c r="AG12" s="693"/>
      <c r="AH12" s="693"/>
      <c r="AI12" s="694"/>
      <c r="AJ12" s="714"/>
      <c r="AK12" s="714"/>
      <c r="AL12" s="714"/>
      <c r="AM12" s="714"/>
      <c r="AN12" s="714"/>
      <c r="AO12" s="714"/>
      <c r="AP12" s="277" t="s">
        <v>686</v>
      </c>
    </row>
    <row r="13" spans="2:42" ht="17.25" customHeight="1" thickBot="1" x14ac:dyDescent="0.2">
      <c r="B13" s="278"/>
      <c r="C13" s="630" t="s">
        <v>685</v>
      </c>
      <c r="D13" s="631"/>
      <c r="E13" s="631"/>
      <c r="F13" s="631"/>
      <c r="G13" s="631"/>
      <c r="H13" s="631"/>
      <c r="I13" s="631"/>
      <c r="J13" s="632"/>
      <c r="K13" s="540"/>
      <c r="L13" s="541"/>
      <c r="M13" s="541"/>
      <c r="N13" s="541"/>
      <c r="O13" s="541"/>
      <c r="P13" s="541"/>
      <c r="Q13" s="541"/>
      <c r="R13" s="541"/>
      <c r="S13" s="541"/>
      <c r="T13" s="541"/>
      <c r="U13" s="541"/>
      <c r="V13" s="541"/>
      <c r="W13" s="541"/>
      <c r="X13" s="541"/>
      <c r="Y13" s="541"/>
      <c r="Z13" s="541"/>
      <c r="AA13" s="541"/>
      <c r="AB13" s="541"/>
      <c r="AC13" s="541"/>
      <c r="AD13" s="541"/>
      <c r="AE13" s="541"/>
      <c r="AF13" s="629" t="s">
        <v>489</v>
      </c>
      <c r="AG13" s="629"/>
      <c r="AH13" s="629"/>
      <c r="AI13" s="629"/>
      <c r="AJ13" s="629"/>
      <c r="AK13" s="629"/>
      <c r="AL13" s="629"/>
      <c r="AM13" s="624"/>
      <c r="AN13" s="624"/>
      <c r="AO13" s="624"/>
      <c r="AP13" s="277" t="s">
        <v>490</v>
      </c>
    </row>
    <row r="14" spans="2:42" ht="18.75" customHeight="1" x14ac:dyDescent="0.15">
      <c r="B14" s="572" t="s">
        <v>727</v>
      </c>
      <c r="C14" s="279"/>
      <c r="D14" s="280"/>
      <c r="E14" s="280"/>
      <c r="F14" s="280"/>
      <c r="G14" s="280"/>
      <c r="H14" s="280"/>
      <c r="I14" s="280"/>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row>
    <row r="15" spans="2:42" ht="33.75" customHeight="1" x14ac:dyDescent="0.15">
      <c r="B15" s="283"/>
      <c r="C15" s="620" t="s">
        <v>492</v>
      </c>
      <c r="D15" s="621"/>
      <c r="E15" s="621"/>
      <c r="F15" s="621"/>
      <c r="G15" s="621"/>
      <c r="H15" s="621"/>
      <c r="I15" s="621"/>
      <c r="J15" s="621"/>
      <c r="K15" s="621"/>
      <c r="L15" s="621"/>
      <c r="M15" s="621"/>
      <c r="N15" s="621"/>
      <c r="O15" s="692" t="s">
        <v>493</v>
      </c>
      <c r="P15" s="693"/>
      <c r="Q15" s="693"/>
      <c r="R15" s="694"/>
      <c r="S15" s="629" t="s">
        <v>494</v>
      </c>
      <c r="T15" s="629"/>
      <c r="U15" s="629"/>
      <c r="V15" s="629"/>
      <c r="W15" s="629"/>
      <c r="X15" s="629"/>
      <c r="Y15" s="629"/>
      <c r="Z15" s="629"/>
      <c r="AA15" s="629"/>
      <c r="AB15" s="715" t="s">
        <v>642</v>
      </c>
      <c r="AC15" s="716"/>
      <c r="AD15" s="716"/>
      <c r="AE15" s="716"/>
      <c r="AF15" s="716"/>
      <c r="AG15" s="716"/>
      <c r="AH15" s="716"/>
      <c r="AI15" s="716"/>
      <c r="AJ15" s="716"/>
      <c r="AK15" s="716"/>
      <c r="AL15" s="716"/>
      <c r="AM15" s="716"/>
      <c r="AN15" s="716"/>
      <c r="AO15" s="716"/>
      <c r="AP15" s="717"/>
    </row>
    <row r="16" spans="2:42" ht="22.5" customHeight="1" x14ac:dyDescent="0.15">
      <c r="B16" s="283"/>
      <c r="C16" s="623"/>
      <c r="D16" s="624"/>
      <c r="E16" s="624"/>
      <c r="F16" s="624"/>
      <c r="G16" s="624"/>
      <c r="H16" s="624"/>
      <c r="I16" s="624"/>
      <c r="J16" s="624"/>
      <c r="K16" s="624"/>
      <c r="L16" s="624"/>
      <c r="M16" s="624"/>
      <c r="N16" s="628"/>
      <c r="O16" s="623"/>
      <c r="P16" s="624"/>
      <c r="Q16" s="624"/>
      <c r="R16" s="628"/>
      <c r="S16" s="629"/>
      <c r="T16" s="629"/>
      <c r="U16" s="629"/>
      <c r="V16" s="629"/>
      <c r="W16" s="629"/>
      <c r="X16" s="629"/>
      <c r="Y16" s="629"/>
      <c r="Z16" s="629"/>
      <c r="AA16" s="629"/>
      <c r="AB16" s="623"/>
      <c r="AC16" s="624"/>
      <c r="AD16" s="624"/>
      <c r="AE16" s="624"/>
      <c r="AF16" s="624"/>
      <c r="AG16" s="624"/>
      <c r="AH16" s="624"/>
      <c r="AI16" s="624"/>
      <c r="AJ16" s="624"/>
      <c r="AK16" s="624"/>
      <c r="AL16" s="624"/>
      <c r="AM16" s="624"/>
      <c r="AN16" s="624"/>
      <c r="AO16" s="624"/>
      <c r="AP16" s="625"/>
    </row>
    <row r="17" spans="2:43" ht="22.5" customHeight="1" x14ac:dyDescent="0.15">
      <c r="B17" s="283"/>
      <c r="C17" s="623"/>
      <c r="D17" s="624"/>
      <c r="E17" s="624"/>
      <c r="F17" s="624"/>
      <c r="G17" s="624"/>
      <c r="H17" s="624"/>
      <c r="I17" s="624"/>
      <c r="J17" s="624"/>
      <c r="K17" s="624"/>
      <c r="L17" s="624"/>
      <c r="M17" s="624"/>
      <c r="N17" s="628"/>
      <c r="O17" s="623"/>
      <c r="P17" s="624"/>
      <c r="Q17" s="624"/>
      <c r="R17" s="628"/>
      <c r="S17" s="623"/>
      <c r="T17" s="624"/>
      <c r="U17" s="624"/>
      <c r="V17" s="624"/>
      <c r="W17" s="624"/>
      <c r="X17" s="624"/>
      <c r="Y17" s="624"/>
      <c r="Z17" s="624"/>
      <c r="AA17" s="628"/>
      <c r="AB17" s="623"/>
      <c r="AC17" s="624"/>
      <c r="AD17" s="624"/>
      <c r="AE17" s="624"/>
      <c r="AF17" s="624"/>
      <c r="AG17" s="624"/>
      <c r="AH17" s="624"/>
      <c r="AI17" s="624"/>
      <c r="AJ17" s="624"/>
      <c r="AK17" s="624"/>
      <c r="AL17" s="624"/>
      <c r="AM17" s="624"/>
      <c r="AN17" s="624"/>
      <c r="AO17" s="624"/>
      <c r="AP17" s="625"/>
    </row>
    <row r="18" spans="2:43" ht="22.5" customHeight="1" x14ac:dyDescent="0.15">
      <c r="B18" s="283"/>
      <c r="C18" s="623"/>
      <c r="D18" s="624"/>
      <c r="E18" s="624"/>
      <c r="F18" s="624"/>
      <c r="G18" s="624"/>
      <c r="H18" s="624"/>
      <c r="I18" s="624"/>
      <c r="J18" s="624"/>
      <c r="K18" s="624"/>
      <c r="L18" s="624"/>
      <c r="M18" s="624"/>
      <c r="N18" s="628"/>
      <c r="O18" s="623"/>
      <c r="P18" s="624"/>
      <c r="Q18" s="624"/>
      <c r="R18" s="628"/>
      <c r="S18" s="623"/>
      <c r="T18" s="624"/>
      <c r="U18" s="624"/>
      <c r="V18" s="624"/>
      <c r="W18" s="624"/>
      <c r="X18" s="624"/>
      <c r="Y18" s="624"/>
      <c r="Z18" s="624"/>
      <c r="AA18" s="628"/>
      <c r="AB18" s="623"/>
      <c r="AC18" s="624"/>
      <c r="AD18" s="624"/>
      <c r="AE18" s="624"/>
      <c r="AF18" s="624"/>
      <c r="AG18" s="624"/>
      <c r="AH18" s="624"/>
      <c r="AI18" s="624"/>
      <c r="AJ18" s="624"/>
      <c r="AK18" s="624"/>
      <c r="AL18" s="624"/>
      <c r="AM18" s="624"/>
      <c r="AN18" s="624"/>
      <c r="AO18" s="624"/>
      <c r="AP18" s="625"/>
    </row>
    <row r="19" spans="2:43" ht="22.5" customHeight="1" x14ac:dyDescent="0.15">
      <c r="B19" s="283"/>
      <c r="C19" s="623"/>
      <c r="D19" s="624"/>
      <c r="E19" s="624"/>
      <c r="F19" s="624"/>
      <c r="G19" s="624"/>
      <c r="H19" s="624"/>
      <c r="I19" s="624"/>
      <c r="J19" s="624"/>
      <c r="K19" s="624"/>
      <c r="L19" s="624"/>
      <c r="M19" s="624"/>
      <c r="N19" s="628"/>
      <c r="O19" s="623"/>
      <c r="P19" s="624"/>
      <c r="Q19" s="624"/>
      <c r="R19" s="628"/>
      <c r="S19" s="623"/>
      <c r="T19" s="624"/>
      <c r="U19" s="624"/>
      <c r="V19" s="624"/>
      <c r="W19" s="624"/>
      <c r="X19" s="624"/>
      <c r="Y19" s="624"/>
      <c r="Z19" s="624"/>
      <c r="AA19" s="628"/>
      <c r="AB19" s="623"/>
      <c r="AC19" s="624"/>
      <c r="AD19" s="624"/>
      <c r="AE19" s="624"/>
      <c r="AF19" s="624"/>
      <c r="AG19" s="624"/>
      <c r="AH19" s="624"/>
      <c r="AI19" s="624"/>
      <c r="AJ19" s="624"/>
      <c r="AK19" s="624"/>
      <c r="AL19" s="624"/>
      <c r="AM19" s="624"/>
      <c r="AN19" s="624"/>
      <c r="AO19" s="624"/>
      <c r="AP19" s="625"/>
    </row>
    <row r="20" spans="2:43" ht="27" customHeight="1" thickBot="1" x14ac:dyDescent="0.2">
      <c r="B20" s="284"/>
      <c r="C20" s="630"/>
      <c r="D20" s="631"/>
      <c r="E20" s="631"/>
      <c r="F20" s="631"/>
      <c r="G20" s="631"/>
      <c r="H20" s="631"/>
      <c r="I20" s="631"/>
      <c r="J20" s="631"/>
      <c r="K20" s="631"/>
      <c r="L20" s="631"/>
      <c r="M20" s="631"/>
      <c r="N20" s="632"/>
      <c r="O20" s="630"/>
      <c r="P20" s="631"/>
      <c r="Q20" s="631"/>
      <c r="R20" s="632"/>
      <c r="S20" s="630"/>
      <c r="T20" s="631"/>
      <c r="U20" s="631"/>
      <c r="V20" s="631"/>
      <c r="W20" s="631"/>
      <c r="X20" s="631"/>
      <c r="Y20" s="631"/>
      <c r="Z20" s="631"/>
      <c r="AA20" s="632"/>
      <c r="AB20" s="630"/>
      <c r="AC20" s="631"/>
      <c r="AD20" s="631"/>
      <c r="AE20" s="631"/>
      <c r="AF20" s="631"/>
      <c r="AG20" s="631"/>
      <c r="AH20" s="631"/>
      <c r="AI20" s="631"/>
      <c r="AJ20" s="631"/>
      <c r="AK20" s="631"/>
      <c r="AL20" s="631"/>
      <c r="AM20" s="631"/>
      <c r="AN20" s="631"/>
      <c r="AO20" s="631"/>
      <c r="AP20" s="633"/>
    </row>
    <row r="21" spans="2:43" ht="14.25" customHeight="1" x14ac:dyDescent="0.15">
      <c r="B21" s="634" t="s">
        <v>504</v>
      </c>
      <c r="C21" s="634"/>
      <c r="D21" s="320" t="s">
        <v>533</v>
      </c>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3" ht="72.599999999999994" customHeight="1" thickBot="1" x14ac:dyDescent="0.2">
      <c r="B22" s="635" t="s">
        <v>514</v>
      </c>
      <c r="C22" s="635"/>
      <c r="D22" s="636" t="s">
        <v>709</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row>
    <row r="23" spans="2:43" ht="6.75" customHeight="1" thickBot="1" x14ac:dyDescent="0.2">
      <c r="B23" s="285"/>
      <c r="C23" s="285"/>
      <c r="D23" s="285"/>
      <c r="E23" s="285"/>
      <c r="F23" s="285"/>
      <c r="G23" s="285"/>
      <c r="H23" s="285"/>
      <c r="I23" s="285"/>
      <c r="J23" s="285"/>
      <c r="K23" s="285"/>
      <c r="L23" s="285"/>
      <c r="M23" s="285"/>
      <c r="N23" s="285"/>
      <c r="O23" s="285"/>
      <c r="P23" s="285"/>
      <c r="Q23" s="286"/>
      <c r="R23" s="285"/>
      <c r="S23" s="285"/>
      <c r="T23" s="285"/>
      <c r="U23" s="285"/>
      <c r="V23" s="286"/>
      <c r="W23" s="285"/>
      <c r="X23" s="285"/>
      <c r="Y23" s="285"/>
      <c r="Z23" s="285"/>
      <c r="AA23" s="286"/>
      <c r="AB23" s="285"/>
      <c r="AC23" s="285"/>
      <c r="AD23" s="285"/>
      <c r="AE23" s="285"/>
      <c r="AF23" s="286"/>
      <c r="AG23" s="285"/>
      <c r="AH23" s="285"/>
      <c r="AI23" s="285"/>
      <c r="AJ23" s="285"/>
      <c r="AK23" s="286"/>
      <c r="AL23" s="285"/>
      <c r="AM23" s="285"/>
      <c r="AN23" s="285"/>
      <c r="AO23" s="285"/>
      <c r="AP23" s="286"/>
      <c r="AQ23" s="286"/>
    </row>
    <row r="24" spans="2:43" ht="18.75" customHeight="1" x14ac:dyDescent="0.15">
      <c r="B24" s="270" t="s">
        <v>747</v>
      </c>
      <c r="C24" s="279"/>
      <c r="D24" s="280"/>
      <c r="E24" s="280"/>
      <c r="F24" s="280"/>
      <c r="G24" s="280"/>
      <c r="H24" s="280"/>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2"/>
    </row>
    <row r="25" spans="2:43" ht="33.75" customHeight="1" x14ac:dyDescent="0.15">
      <c r="B25" s="283"/>
      <c r="C25" s="620" t="s">
        <v>527</v>
      </c>
      <c r="D25" s="621"/>
      <c r="E25" s="621"/>
      <c r="F25" s="621"/>
      <c r="G25" s="621"/>
      <c r="H25" s="621"/>
      <c r="I25" s="621"/>
      <c r="J25" s="626"/>
      <c r="K25" s="620" t="s">
        <v>515</v>
      </c>
      <c r="L25" s="621"/>
      <c r="M25" s="621"/>
      <c r="N25" s="621"/>
      <c r="O25" s="621"/>
      <c r="P25" s="621"/>
      <c r="Q25" s="621"/>
      <c r="R25" s="621"/>
      <c r="S25" s="621"/>
      <c r="T25" s="621"/>
      <c r="U25" s="622"/>
      <c r="V25" s="623" t="s">
        <v>516</v>
      </c>
      <c r="W25" s="624"/>
      <c r="X25" s="624"/>
      <c r="Y25" s="624"/>
      <c r="Z25" s="624"/>
      <c r="AA25" s="624"/>
      <c r="AB25" s="624"/>
      <c r="AC25" s="624"/>
      <c r="AD25" s="624"/>
      <c r="AE25" s="624"/>
      <c r="AF25" s="624"/>
      <c r="AG25" s="624"/>
      <c r="AH25" s="624"/>
      <c r="AI25" s="624"/>
      <c r="AJ25" s="624"/>
      <c r="AK25" s="624"/>
      <c r="AL25" s="624"/>
      <c r="AM25" s="624"/>
      <c r="AN25" s="624"/>
      <c r="AO25" s="624"/>
      <c r="AP25" s="625"/>
    </row>
    <row r="26" spans="2:43" ht="22.5" customHeight="1" x14ac:dyDescent="0.15">
      <c r="B26" s="283"/>
      <c r="C26" s="620"/>
      <c r="D26" s="621"/>
      <c r="E26" s="621"/>
      <c r="F26" s="621"/>
      <c r="G26" s="621"/>
      <c r="H26" s="621"/>
      <c r="I26" s="621"/>
      <c r="J26" s="621"/>
      <c r="K26" s="627"/>
      <c r="L26" s="627"/>
      <c r="M26" s="627"/>
      <c r="N26" s="627"/>
      <c r="O26" s="627"/>
      <c r="P26" s="627"/>
      <c r="Q26" s="627"/>
      <c r="R26" s="627"/>
      <c r="S26" s="627"/>
      <c r="T26" s="627"/>
      <c r="U26" s="627"/>
      <c r="V26" s="624"/>
      <c r="W26" s="624"/>
      <c r="X26" s="624"/>
      <c r="Y26" s="624"/>
      <c r="Z26" s="624"/>
      <c r="AA26" s="624"/>
      <c r="AB26" s="624"/>
      <c r="AC26" s="624"/>
      <c r="AD26" s="624"/>
      <c r="AE26" s="624"/>
      <c r="AF26" s="624"/>
      <c r="AG26" s="624"/>
      <c r="AH26" s="624"/>
      <c r="AI26" s="624"/>
      <c r="AJ26" s="624"/>
      <c r="AK26" s="624"/>
      <c r="AL26" s="624"/>
      <c r="AM26" s="624"/>
      <c r="AN26" s="624"/>
      <c r="AO26" s="624"/>
      <c r="AP26" s="625"/>
    </row>
    <row r="27" spans="2:43" ht="22.5" customHeight="1" x14ac:dyDescent="0.15">
      <c r="B27" s="283"/>
      <c r="C27" s="620"/>
      <c r="D27" s="621"/>
      <c r="E27" s="621"/>
      <c r="F27" s="621"/>
      <c r="G27" s="621"/>
      <c r="H27" s="621"/>
      <c r="I27" s="621"/>
      <c r="J27" s="621"/>
      <c r="K27" s="627"/>
      <c r="L27" s="627"/>
      <c r="M27" s="627"/>
      <c r="N27" s="627"/>
      <c r="O27" s="627"/>
      <c r="P27" s="627"/>
      <c r="Q27" s="627"/>
      <c r="R27" s="627"/>
      <c r="S27" s="627"/>
      <c r="T27" s="627"/>
      <c r="U27" s="627"/>
      <c r="V27" s="624"/>
      <c r="W27" s="624"/>
      <c r="X27" s="624"/>
      <c r="Y27" s="624"/>
      <c r="Z27" s="624"/>
      <c r="AA27" s="624"/>
      <c r="AB27" s="624"/>
      <c r="AC27" s="624"/>
      <c r="AD27" s="624"/>
      <c r="AE27" s="624"/>
      <c r="AF27" s="624"/>
      <c r="AG27" s="624"/>
      <c r="AH27" s="624"/>
      <c r="AI27" s="624"/>
      <c r="AJ27" s="624"/>
      <c r="AK27" s="624"/>
      <c r="AL27" s="624"/>
      <c r="AM27" s="624"/>
      <c r="AN27" s="624"/>
      <c r="AO27" s="624"/>
      <c r="AP27" s="625"/>
    </row>
    <row r="28" spans="2:43" ht="22.5" customHeight="1" x14ac:dyDescent="0.15">
      <c r="B28" s="283"/>
      <c r="C28" s="620"/>
      <c r="D28" s="621"/>
      <c r="E28" s="621"/>
      <c r="F28" s="621"/>
      <c r="G28" s="621"/>
      <c r="H28" s="621"/>
      <c r="I28" s="621"/>
      <c r="J28" s="621"/>
      <c r="K28" s="627"/>
      <c r="L28" s="627"/>
      <c r="M28" s="627"/>
      <c r="N28" s="627"/>
      <c r="O28" s="627"/>
      <c r="P28" s="627"/>
      <c r="Q28" s="627"/>
      <c r="R28" s="627"/>
      <c r="S28" s="627"/>
      <c r="T28" s="627"/>
      <c r="U28" s="627"/>
      <c r="V28" s="624"/>
      <c r="W28" s="624"/>
      <c r="X28" s="624"/>
      <c r="Y28" s="624"/>
      <c r="Z28" s="624"/>
      <c r="AA28" s="624"/>
      <c r="AB28" s="624"/>
      <c r="AC28" s="624"/>
      <c r="AD28" s="624"/>
      <c r="AE28" s="624"/>
      <c r="AF28" s="624"/>
      <c r="AG28" s="624"/>
      <c r="AH28" s="624"/>
      <c r="AI28" s="624"/>
      <c r="AJ28" s="624"/>
      <c r="AK28" s="624"/>
      <c r="AL28" s="624"/>
      <c r="AM28" s="624"/>
      <c r="AN28" s="624"/>
      <c r="AO28" s="624"/>
      <c r="AP28" s="625"/>
    </row>
    <row r="29" spans="2:43" ht="22.5" customHeight="1" x14ac:dyDescent="0.15">
      <c r="B29" s="283"/>
      <c r="C29" s="620"/>
      <c r="D29" s="621"/>
      <c r="E29" s="621"/>
      <c r="F29" s="621"/>
      <c r="G29" s="621"/>
      <c r="H29" s="621"/>
      <c r="I29" s="621"/>
      <c r="J29" s="621"/>
      <c r="K29" s="627"/>
      <c r="L29" s="627"/>
      <c r="M29" s="627"/>
      <c r="N29" s="627"/>
      <c r="O29" s="627"/>
      <c r="P29" s="627"/>
      <c r="Q29" s="627"/>
      <c r="R29" s="627"/>
      <c r="S29" s="627"/>
      <c r="T29" s="627"/>
      <c r="U29" s="627"/>
      <c r="V29" s="624"/>
      <c r="W29" s="624"/>
      <c r="X29" s="624"/>
      <c r="Y29" s="624"/>
      <c r="Z29" s="624"/>
      <c r="AA29" s="624"/>
      <c r="AB29" s="624"/>
      <c r="AC29" s="624"/>
      <c r="AD29" s="624"/>
      <c r="AE29" s="624"/>
      <c r="AF29" s="624"/>
      <c r="AG29" s="624"/>
      <c r="AH29" s="624"/>
      <c r="AI29" s="624"/>
      <c r="AJ29" s="624"/>
      <c r="AK29" s="624"/>
      <c r="AL29" s="624"/>
      <c r="AM29" s="624"/>
      <c r="AN29" s="624"/>
      <c r="AO29" s="624"/>
      <c r="AP29" s="625"/>
    </row>
    <row r="30" spans="2:43" ht="22.5" customHeight="1" thickBot="1" x14ac:dyDescent="0.2">
      <c r="B30" s="284"/>
      <c r="C30" s="722"/>
      <c r="D30" s="723"/>
      <c r="E30" s="723"/>
      <c r="F30" s="723"/>
      <c r="G30" s="723"/>
      <c r="H30" s="723"/>
      <c r="I30" s="723"/>
      <c r="J30" s="723"/>
      <c r="K30" s="724"/>
      <c r="L30" s="724"/>
      <c r="M30" s="724"/>
      <c r="N30" s="724"/>
      <c r="O30" s="724"/>
      <c r="P30" s="724"/>
      <c r="Q30" s="724"/>
      <c r="R30" s="724"/>
      <c r="S30" s="724"/>
      <c r="T30" s="724"/>
      <c r="U30" s="724"/>
      <c r="V30" s="631"/>
      <c r="W30" s="631"/>
      <c r="X30" s="631"/>
      <c r="Y30" s="631"/>
      <c r="Z30" s="631"/>
      <c r="AA30" s="631"/>
      <c r="AB30" s="631"/>
      <c r="AC30" s="631"/>
      <c r="AD30" s="631"/>
      <c r="AE30" s="631"/>
      <c r="AF30" s="631"/>
      <c r="AG30" s="631"/>
      <c r="AH30" s="631"/>
      <c r="AI30" s="631"/>
      <c r="AJ30" s="631"/>
      <c r="AK30" s="631"/>
      <c r="AL30" s="631"/>
      <c r="AM30" s="631"/>
      <c r="AN30" s="631"/>
      <c r="AO30" s="631"/>
      <c r="AP30" s="633"/>
    </row>
    <row r="31" spans="2:43" ht="6.75" customHeight="1" x14ac:dyDescent="0.15">
      <c r="B31" s="281"/>
      <c r="C31" s="281"/>
      <c r="D31" s="281"/>
      <c r="E31" s="281"/>
      <c r="F31" s="281"/>
      <c r="G31" s="281"/>
      <c r="H31" s="281"/>
      <c r="I31" s="281"/>
      <c r="J31" s="281"/>
      <c r="K31" s="281"/>
      <c r="L31" s="281"/>
      <c r="M31" s="281"/>
      <c r="N31" s="281"/>
      <c r="O31" s="281"/>
      <c r="P31" s="281"/>
      <c r="Q31" s="287"/>
      <c r="R31" s="281"/>
      <c r="S31" s="281"/>
      <c r="T31" s="281"/>
      <c r="U31" s="281"/>
      <c r="V31" s="287"/>
      <c r="W31" s="281"/>
      <c r="X31" s="281"/>
      <c r="Y31" s="281"/>
      <c r="Z31" s="281"/>
      <c r="AA31" s="287"/>
      <c r="AB31" s="281"/>
      <c r="AC31" s="281"/>
      <c r="AD31" s="281"/>
      <c r="AE31" s="281"/>
      <c r="AF31" s="287"/>
      <c r="AG31" s="281"/>
      <c r="AH31" s="281"/>
      <c r="AI31" s="281"/>
      <c r="AJ31" s="281"/>
      <c r="AK31" s="287"/>
      <c r="AL31" s="281"/>
      <c r="AM31" s="281"/>
      <c r="AN31" s="281"/>
      <c r="AO31" s="281"/>
      <c r="AP31" s="287"/>
      <c r="AQ31" s="286"/>
    </row>
    <row r="32" spans="2:43" ht="14.25" customHeight="1" x14ac:dyDescent="0.15">
      <c r="B32" s="671" t="s">
        <v>728</v>
      </c>
      <c r="C32" s="672"/>
      <c r="D32" s="672"/>
      <c r="E32" s="672"/>
      <c r="F32" s="672"/>
      <c r="G32" s="672"/>
      <c r="H32" s="672"/>
      <c r="I32" s="673"/>
      <c r="J32" s="288"/>
      <c r="K32" s="289" t="s">
        <v>495</v>
      </c>
      <c r="L32" s="290"/>
      <c r="M32" s="290"/>
      <c r="N32" s="291" t="s">
        <v>496</v>
      </c>
      <c r="O32" s="288"/>
      <c r="P32" s="289" t="s">
        <v>495</v>
      </c>
      <c r="Q32" s="290"/>
      <c r="R32" s="290"/>
      <c r="S32" s="291" t="s">
        <v>496</v>
      </c>
      <c r="T32" s="288"/>
      <c r="U32" s="289" t="s">
        <v>495</v>
      </c>
      <c r="V32" s="290"/>
      <c r="W32" s="290"/>
      <c r="X32" s="291" t="s">
        <v>496</v>
      </c>
      <c r="Y32" s="629" t="s">
        <v>271</v>
      </c>
      <c r="Z32" s="629"/>
      <c r="AA32" s="629"/>
      <c r="AB32" s="629"/>
      <c r="AC32" s="629"/>
      <c r="AD32" s="629"/>
      <c r="AE32" s="629"/>
      <c r="AF32" s="629"/>
      <c r="AG32" s="629"/>
      <c r="AH32" s="629"/>
      <c r="AI32" s="629"/>
      <c r="AJ32" s="629"/>
      <c r="AK32" s="245"/>
      <c r="AL32" s="245"/>
      <c r="AM32" s="245"/>
    </row>
    <row r="33" spans="2:55" ht="14.25" customHeight="1" x14ac:dyDescent="0.15">
      <c r="B33" s="671"/>
      <c r="C33" s="672"/>
      <c r="D33" s="672"/>
      <c r="E33" s="672"/>
      <c r="F33" s="672"/>
      <c r="G33" s="672"/>
      <c r="H33" s="672"/>
      <c r="I33" s="673"/>
      <c r="J33" s="674" t="s">
        <v>497</v>
      </c>
      <c r="K33" s="675"/>
      <c r="L33" s="675"/>
      <c r="M33" s="675"/>
      <c r="N33" s="676"/>
      <c r="O33" s="674" t="s">
        <v>497</v>
      </c>
      <c r="P33" s="675"/>
      <c r="Q33" s="675"/>
      <c r="R33" s="675"/>
      <c r="S33" s="676"/>
      <c r="T33" s="674" t="s">
        <v>497</v>
      </c>
      <c r="U33" s="675"/>
      <c r="V33" s="675"/>
      <c r="W33" s="675"/>
      <c r="X33" s="676"/>
      <c r="Y33" s="629"/>
      <c r="Z33" s="629"/>
      <c r="AA33" s="629"/>
      <c r="AB33" s="629"/>
      <c r="AC33" s="629"/>
      <c r="AD33" s="629"/>
      <c r="AE33" s="629"/>
      <c r="AF33" s="629"/>
      <c r="AG33" s="629"/>
      <c r="AH33" s="629"/>
      <c r="AI33" s="629"/>
      <c r="AJ33" s="629"/>
      <c r="AK33" s="245"/>
      <c r="AL33" s="245"/>
      <c r="AM33" s="245"/>
    </row>
    <row r="34" spans="2:55" ht="14.25" customHeight="1" x14ac:dyDescent="0.15">
      <c r="B34" s="671"/>
      <c r="C34" s="672"/>
      <c r="D34" s="672"/>
      <c r="E34" s="672"/>
      <c r="F34" s="672"/>
      <c r="G34" s="672"/>
      <c r="H34" s="672"/>
      <c r="I34" s="673"/>
      <c r="J34" s="677" t="s">
        <v>498</v>
      </c>
      <c r="K34" s="678"/>
      <c r="L34" s="678"/>
      <c r="M34" s="678"/>
      <c r="N34" s="679"/>
      <c r="O34" s="677" t="s">
        <v>498</v>
      </c>
      <c r="P34" s="678"/>
      <c r="Q34" s="678"/>
      <c r="R34" s="678"/>
      <c r="S34" s="679"/>
      <c r="T34" s="677" t="s">
        <v>498</v>
      </c>
      <c r="U34" s="678"/>
      <c r="V34" s="678"/>
      <c r="W34" s="678"/>
      <c r="X34" s="679"/>
      <c r="Y34" s="629"/>
      <c r="Z34" s="629"/>
      <c r="AA34" s="629"/>
      <c r="AB34" s="629"/>
      <c r="AC34" s="629"/>
      <c r="AD34" s="629"/>
      <c r="AE34" s="629"/>
      <c r="AF34" s="629"/>
      <c r="AG34" s="629"/>
      <c r="AH34" s="629"/>
      <c r="AI34" s="629"/>
      <c r="AJ34" s="629"/>
      <c r="AK34" s="721" t="s">
        <v>561</v>
      </c>
      <c r="AL34" s="718"/>
      <c r="AM34" s="718"/>
      <c r="AN34" s="718"/>
      <c r="AO34" s="718"/>
      <c r="AP34" s="718"/>
      <c r="AQ34" s="718"/>
      <c r="AR34" s="286"/>
      <c r="AS34" s="286"/>
      <c r="AT34" s="286"/>
      <c r="AU34" s="718"/>
      <c r="AV34" s="718"/>
      <c r="AW34" s="718"/>
      <c r="AX34" s="718"/>
      <c r="AY34" s="718"/>
      <c r="AZ34" s="718"/>
      <c r="BA34" s="718"/>
      <c r="BB34" s="718"/>
      <c r="BC34" s="718"/>
    </row>
    <row r="35" spans="2:55" ht="30" customHeight="1" x14ac:dyDescent="0.15">
      <c r="B35" s="623" t="s">
        <v>499</v>
      </c>
      <c r="C35" s="624"/>
      <c r="D35" s="624"/>
      <c r="E35" s="624"/>
      <c r="F35" s="624"/>
      <c r="G35" s="624"/>
      <c r="H35" s="624"/>
      <c r="I35" s="628"/>
      <c r="J35" s="663"/>
      <c r="K35" s="664"/>
      <c r="L35" s="664"/>
      <c r="M35" s="665" t="s">
        <v>500</v>
      </c>
      <c r="N35" s="666"/>
      <c r="O35" s="663"/>
      <c r="P35" s="664"/>
      <c r="Q35" s="664"/>
      <c r="R35" s="665" t="s">
        <v>500</v>
      </c>
      <c r="S35" s="666"/>
      <c r="T35" s="663"/>
      <c r="U35" s="664"/>
      <c r="V35" s="664"/>
      <c r="W35" s="665" t="s">
        <v>500</v>
      </c>
      <c r="X35" s="666"/>
      <c r="Y35" s="725"/>
      <c r="Z35" s="725"/>
      <c r="AA35" s="725"/>
      <c r="AB35" s="725"/>
      <c r="AC35" s="725"/>
      <c r="AD35" s="725"/>
      <c r="AE35" s="725"/>
      <c r="AF35" s="725"/>
      <c r="AG35" s="725"/>
      <c r="AH35" s="725"/>
      <c r="AI35" s="725"/>
      <c r="AJ35" s="725"/>
      <c r="AK35" s="721"/>
      <c r="AL35" s="718"/>
      <c r="AM35" s="718"/>
      <c r="AN35" s="718"/>
      <c r="AO35" s="718"/>
      <c r="AP35" s="718"/>
      <c r="AQ35" s="718"/>
      <c r="AR35" s="286"/>
      <c r="AS35" s="286"/>
      <c r="AT35" s="286"/>
      <c r="AU35" s="718"/>
      <c r="AV35" s="718"/>
      <c r="AW35" s="718"/>
      <c r="AX35" s="718"/>
      <c r="AY35" s="718"/>
      <c r="AZ35" s="718"/>
      <c r="BA35" s="718"/>
      <c r="BB35" s="718"/>
      <c r="BC35" s="718"/>
    </row>
    <row r="36" spans="2:55" ht="30" customHeight="1" x14ac:dyDescent="0.15">
      <c r="B36" s="667" t="s">
        <v>501</v>
      </c>
      <c r="C36" s="668"/>
      <c r="D36" s="669"/>
      <c r="E36" s="669"/>
      <c r="F36" s="669"/>
      <c r="G36" s="669"/>
      <c r="H36" s="669"/>
      <c r="I36" s="670"/>
      <c r="J36" s="680"/>
      <c r="K36" s="681"/>
      <c r="L36" s="681"/>
      <c r="M36" s="682" t="s">
        <v>500</v>
      </c>
      <c r="N36" s="683"/>
      <c r="O36" s="680"/>
      <c r="P36" s="681"/>
      <c r="Q36" s="681"/>
      <c r="R36" s="682" t="s">
        <v>500</v>
      </c>
      <c r="S36" s="683"/>
      <c r="T36" s="680"/>
      <c r="U36" s="681"/>
      <c r="V36" s="681"/>
      <c r="W36" s="682" t="s">
        <v>500</v>
      </c>
      <c r="X36" s="683"/>
      <c r="Y36" s="725"/>
      <c r="Z36" s="725"/>
      <c r="AA36" s="725"/>
      <c r="AB36" s="725"/>
      <c r="AC36" s="725"/>
      <c r="AD36" s="725"/>
      <c r="AE36" s="725"/>
      <c r="AF36" s="725"/>
      <c r="AG36" s="725"/>
      <c r="AH36" s="725"/>
      <c r="AI36" s="725"/>
      <c r="AJ36" s="725"/>
      <c r="AK36" s="719" t="s">
        <v>503</v>
      </c>
      <c r="AL36" s="720"/>
      <c r="AM36" s="720"/>
      <c r="AN36" s="720"/>
      <c r="AO36" s="720"/>
      <c r="AP36" s="720"/>
      <c r="AQ36" s="720"/>
      <c r="AR36" s="292"/>
      <c r="AS36" s="292"/>
      <c r="AT36" s="292"/>
      <c r="AU36" s="719"/>
      <c r="AV36" s="720"/>
      <c r="AW36" s="720"/>
      <c r="AX36" s="720"/>
      <c r="AY36" s="720"/>
      <c r="AZ36" s="720"/>
      <c r="BA36" s="720"/>
      <c r="BB36" s="720"/>
      <c r="BC36" s="720"/>
    </row>
    <row r="37" spans="2:55" ht="22.5" customHeight="1" x14ac:dyDescent="0.15">
      <c r="B37" s="726"/>
      <c r="C37" s="727"/>
      <c r="D37" s="654" t="s">
        <v>502</v>
      </c>
      <c r="E37" s="654"/>
      <c r="F37" s="654"/>
      <c r="G37" s="654"/>
      <c r="H37" s="654"/>
      <c r="I37" s="655"/>
      <c r="J37" s="656"/>
      <c r="K37" s="657"/>
      <c r="L37" s="657"/>
      <c r="M37" s="658" t="s">
        <v>500</v>
      </c>
      <c r="N37" s="659"/>
      <c r="O37" s="656"/>
      <c r="P37" s="657"/>
      <c r="Q37" s="657"/>
      <c r="R37" s="658" t="s">
        <v>500</v>
      </c>
      <c r="S37" s="659"/>
      <c r="T37" s="656"/>
      <c r="U37" s="657"/>
      <c r="V37" s="657"/>
      <c r="W37" s="658" t="s">
        <v>500</v>
      </c>
      <c r="X37" s="659"/>
      <c r="Y37" s="725"/>
      <c r="Z37" s="725"/>
      <c r="AA37" s="725"/>
      <c r="AB37" s="725"/>
      <c r="AC37" s="725"/>
      <c r="AD37" s="725"/>
      <c r="AE37" s="725"/>
      <c r="AF37" s="725"/>
      <c r="AG37" s="725"/>
      <c r="AH37" s="725"/>
      <c r="AI37" s="725"/>
      <c r="AJ37" s="725"/>
      <c r="AK37" s="292"/>
      <c r="AL37" s="292"/>
      <c r="AM37" s="292"/>
    </row>
    <row r="38" spans="2:55" ht="12.75" customHeight="1" x14ac:dyDescent="0.15">
      <c r="B38" s="193"/>
      <c r="C38" s="193"/>
      <c r="D38" s="193"/>
      <c r="E38" s="193"/>
      <c r="F38" s="193"/>
      <c r="I38" s="293"/>
    </row>
    <row r="39" spans="2:55" s="44" customFormat="1" ht="12.75" x14ac:dyDescent="0.15">
      <c r="B39" s="47" t="s">
        <v>729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50" t="s">
        <v>3</v>
      </c>
      <c r="C40" s="651"/>
      <c r="D40" s="644" t="s">
        <v>560</v>
      </c>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6"/>
      <c r="AQ40" s="47"/>
    </row>
    <row r="41" spans="2:55" s="44" customFormat="1" ht="22.5" customHeight="1" x14ac:dyDescent="0.15">
      <c r="B41" s="652"/>
      <c r="C41" s="653"/>
      <c r="D41" s="647"/>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9"/>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730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37" t="s">
        <v>562</v>
      </c>
      <c r="C44" s="638"/>
      <c r="D44" s="638"/>
      <c r="E44" s="638"/>
      <c r="F44" s="639"/>
      <c r="G44" s="650" t="s">
        <v>3</v>
      </c>
      <c r="H44" s="651"/>
      <c r="I44" s="644" t="s">
        <v>564</v>
      </c>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6"/>
      <c r="AQ44" s="47"/>
    </row>
    <row r="45" spans="2:55" s="44" customFormat="1" ht="33" customHeight="1" x14ac:dyDescent="0.15">
      <c r="B45" s="640"/>
      <c r="C45" s="641"/>
      <c r="D45" s="641"/>
      <c r="E45" s="641"/>
      <c r="F45" s="642"/>
      <c r="G45" s="652"/>
      <c r="H45" s="653"/>
      <c r="I45" s="660"/>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2"/>
      <c r="AQ45" s="47"/>
    </row>
    <row r="46" spans="2:55" s="44" customFormat="1" ht="33" customHeight="1" x14ac:dyDescent="0.15">
      <c r="B46" s="643" t="s">
        <v>563</v>
      </c>
      <c r="C46" s="643"/>
      <c r="D46" s="643"/>
      <c r="E46" s="643"/>
      <c r="F46" s="643"/>
      <c r="G46" s="650" t="s">
        <v>3</v>
      </c>
      <c r="H46" s="651"/>
      <c r="I46" s="660"/>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2"/>
      <c r="AQ46" s="47"/>
    </row>
    <row r="47" spans="2:55" s="44" customFormat="1" ht="33" customHeight="1" x14ac:dyDescent="0.15">
      <c r="B47" s="643"/>
      <c r="C47" s="643"/>
      <c r="D47" s="643"/>
      <c r="E47" s="643"/>
      <c r="F47" s="643"/>
      <c r="G47" s="652"/>
      <c r="H47" s="653"/>
      <c r="I47" s="647"/>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9"/>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A8" sqref="AA8"/>
    </sheetView>
  </sheetViews>
  <sheetFormatPr defaultColWidth="3.5" defaultRowHeight="14.25" customHeight="1" x14ac:dyDescent="0.15"/>
  <cols>
    <col min="1" max="1" width="3.5" style="249"/>
    <col min="2" max="2" width="5.125" style="269" customWidth="1"/>
    <col min="3" max="3" width="15.25" style="249" customWidth="1"/>
    <col min="4" max="4" width="11.875" style="249" customWidth="1"/>
    <col min="5" max="5" width="5.875" style="249" customWidth="1"/>
    <col min="6" max="6" width="10.875" style="249" customWidth="1"/>
    <col min="7" max="7" width="7.125" style="249" customWidth="1"/>
    <col min="8" max="8" width="10.875" style="249" customWidth="1"/>
    <col min="9" max="9" width="6.5" style="249" customWidth="1"/>
    <col min="10" max="10" width="8.375" style="249" customWidth="1"/>
    <col min="11" max="11" width="5.875" style="249" customWidth="1"/>
    <col min="12" max="12" width="1.25" style="249" customWidth="1"/>
    <col min="13" max="15" width="3.5" style="249"/>
    <col min="16" max="16" width="2.75" style="249" customWidth="1"/>
    <col min="17" max="22" width="3.5" style="249"/>
    <col min="23" max="23" width="16.125" style="249" customWidth="1"/>
    <col min="24" max="24" width="11" style="248" customWidth="1"/>
    <col min="25" max="25" width="2.75" style="249" customWidth="1"/>
    <col min="26" max="26" width="3.5" style="249"/>
    <col min="27" max="27" width="12.625" style="249" customWidth="1"/>
    <col min="28" max="255" width="3.5" style="249"/>
    <col min="256" max="256" width="5.125" style="249" customWidth="1"/>
    <col min="257" max="257" width="15.25" style="249" customWidth="1"/>
    <col min="258" max="258" width="10.25" style="249" customWidth="1"/>
    <col min="259" max="259" width="5.875" style="249" customWidth="1"/>
    <col min="260" max="260" width="10.875" style="249" customWidth="1"/>
    <col min="261" max="261" width="7.125" style="249" customWidth="1"/>
    <col min="262" max="262" width="10.875" style="249" customWidth="1"/>
    <col min="263" max="263" width="6.5" style="249" customWidth="1"/>
    <col min="264" max="264" width="8.375" style="249" customWidth="1"/>
    <col min="265" max="265" width="5.875" style="249" customWidth="1"/>
    <col min="266" max="266" width="1.25" style="249" customWidth="1"/>
    <col min="267" max="268" width="5" style="249" customWidth="1"/>
    <col min="269" max="271" width="3.5" style="249"/>
    <col min="272" max="272" width="2.75" style="249" customWidth="1"/>
    <col min="273" max="279" width="3.5" style="249"/>
    <col min="280" max="280" width="11.125" style="249" customWidth="1"/>
    <col min="281" max="281" width="17.875" style="249" customWidth="1"/>
    <col min="282" max="282" width="3.5" style="249"/>
    <col min="283" max="283" width="12.625" style="249" customWidth="1"/>
    <col min="284" max="511" width="3.5" style="249"/>
    <col min="512" max="512" width="5.125" style="249" customWidth="1"/>
    <col min="513" max="513" width="15.25" style="249" customWidth="1"/>
    <col min="514" max="514" width="10.25" style="249" customWidth="1"/>
    <col min="515" max="515" width="5.875" style="249" customWidth="1"/>
    <col min="516" max="516" width="10.875" style="249" customWidth="1"/>
    <col min="517" max="517" width="7.125" style="249" customWidth="1"/>
    <col min="518" max="518" width="10.875" style="249" customWidth="1"/>
    <col min="519" max="519" width="6.5" style="249" customWidth="1"/>
    <col min="520" max="520" width="8.375" style="249" customWidth="1"/>
    <col min="521" max="521" width="5.875" style="249" customWidth="1"/>
    <col min="522" max="522" width="1.25" style="249" customWidth="1"/>
    <col min="523" max="524" width="5" style="249" customWidth="1"/>
    <col min="525" max="527" width="3.5" style="249"/>
    <col min="528" max="528" width="2.75" style="249" customWidth="1"/>
    <col min="529" max="535" width="3.5" style="249"/>
    <col min="536" max="536" width="11.125" style="249" customWidth="1"/>
    <col min="537" max="537" width="17.875" style="249" customWidth="1"/>
    <col min="538" max="538" width="3.5" style="249"/>
    <col min="539" max="539" width="12.625" style="249" customWidth="1"/>
    <col min="540" max="767" width="3.5" style="249"/>
    <col min="768" max="768" width="5.125" style="249" customWidth="1"/>
    <col min="769" max="769" width="15.25" style="249" customWidth="1"/>
    <col min="770" max="770" width="10.25" style="249" customWidth="1"/>
    <col min="771" max="771" width="5.875" style="249" customWidth="1"/>
    <col min="772" max="772" width="10.875" style="249" customWidth="1"/>
    <col min="773" max="773" width="7.125" style="249" customWidth="1"/>
    <col min="774" max="774" width="10.875" style="249" customWidth="1"/>
    <col min="775" max="775" width="6.5" style="249" customWidth="1"/>
    <col min="776" max="776" width="8.375" style="249" customWidth="1"/>
    <col min="777" max="777" width="5.875" style="249" customWidth="1"/>
    <col min="778" max="778" width="1.25" style="249" customWidth="1"/>
    <col min="779" max="780" width="5" style="249" customWidth="1"/>
    <col min="781" max="783" width="3.5" style="249"/>
    <col min="784" max="784" width="2.75" style="249" customWidth="1"/>
    <col min="785" max="791" width="3.5" style="249"/>
    <col min="792" max="792" width="11.125" style="249" customWidth="1"/>
    <col min="793" max="793" width="17.875" style="249" customWidth="1"/>
    <col min="794" max="794" width="3.5" style="249"/>
    <col min="795" max="795" width="12.625" style="249" customWidth="1"/>
    <col min="796" max="1023" width="3.5" style="249"/>
    <col min="1024" max="1024" width="5.125" style="249" customWidth="1"/>
    <col min="1025" max="1025" width="15.25" style="249" customWidth="1"/>
    <col min="1026" max="1026" width="10.25" style="249" customWidth="1"/>
    <col min="1027" max="1027" width="5.875" style="249" customWidth="1"/>
    <col min="1028" max="1028" width="10.875" style="249" customWidth="1"/>
    <col min="1029" max="1029" width="7.125" style="249" customWidth="1"/>
    <col min="1030" max="1030" width="10.875" style="249" customWidth="1"/>
    <col min="1031" max="1031" width="6.5" style="249" customWidth="1"/>
    <col min="1032" max="1032" width="8.375" style="249" customWidth="1"/>
    <col min="1033" max="1033" width="5.875" style="249" customWidth="1"/>
    <col min="1034" max="1034" width="1.25" style="249" customWidth="1"/>
    <col min="1035" max="1036" width="5" style="249" customWidth="1"/>
    <col min="1037" max="1039" width="3.5" style="249"/>
    <col min="1040" max="1040" width="2.75" style="249" customWidth="1"/>
    <col min="1041" max="1047" width="3.5" style="249"/>
    <col min="1048" max="1048" width="11.125" style="249" customWidth="1"/>
    <col min="1049" max="1049" width="17.875" style="249" customWidth="1"/>
    <col min="1050" max="1050" width="3.5" style="249"/>
    <col min="1051" max="1051" width="12.625" style="249" customWidth="1"/>
    <col min="1052" max="1279" width="3.5" style="249"/>
    <col min="1280" max="1280" width="5.125" style="249" customWidth="1"/>
    <col min="1281" max="1281" width="15.25" style="249" customWidth="1"/>
    <col min="1282" max="1282" width="10.25" style="249" customWidth="1"/>
    <col min="1283" max="1283" width="5.875" style="249" customWidth="1"/>
    <col min="1284" max="1284" width="10.875" style="249" customWidth="1"/>
    <col min="1285" max="1285" width="7.125" style="249" customWidth="1"/>
    <col min="1286" max="1286" width="10.875" style="249" customWidth="1"/>
    <col min="1287" max="1287" width="6.5" style="249" customWidth="1"/>
    <col min="1288" max="1288" width="8.375" style="249" customWidth="1"/>
    <col min="1289" max="1289" width="5.875" style="249" customWidth="1"/>
    <col min="1290" max="1290" width="1.25" style="249" customWidth="1"/>
    <col min="1291" max="1292" width="5" style="249" customWidth="1"/>
    <col min="1293" max="1295" width="3.5" style="249"/>
    <col min="1296" max="1296" width="2.75" style="249" customWidth="1"/>
    <col min="1297" max="1303" width="3.5" style="249"/>
    <col min="1304" max="1304" width="11.125" style="249" customWidth="1"/>
    <col min="1305" max="1305" width="17.875" style="249" customWidth="1"/>
    <col min="1306" max="1306" width="3.5" style="249"/>
    <col min="1307" max="1307" width="12.625" style="249" customWidth="1"/>
    <col min="1308" max="1535" width="3.5" style="249"/>
    <col min="1536" max="1536" width="5.125" style="249" customWidth="1"/>
    <col min="1537" max="1537" width="15.25" style="249" customWidth="1"/>
    <col min="1538" max="1538" width="10.25" style="249" customWidth="1"/>
    <col min="1539" max="1539" width="5.875" style="249" customWidth="1"/>
    <col min="1540" max="1540" width="10.875" style="249" customWidth="1"/>
    <col min="1541" max="1541" width="7.125" style="249" customWidth="1"/>
    <col min="1542" max="1542" width="10.875" style="249" customWidth="1"/>
    <col min="1543" max="1543" width="6.5" style="249" customWidth="1"/>
    <col min="1544" max="1544" width="8.375" style="249" customWidth="1"/>
    <col min="1545" max="1545" width="5.875" style="249" customWidth="1"/>
    <col min="1546" max="1546" width="1.25" style="249" customWidth="1"/>
    <col min="1547" max="1548" width="5" style="249" customWidth="1"/>
    <col min="1549" max="1551" width="3.5" style="249"/>
    <col min="1552" max="1552" width="2.75" style="249" customWidth="1"/>
    <col min="1553" max="1559" width="3.5" style="249"/>
    <col min="1560" max="1560" width="11.125" style="249" customWidth="1"/>
    <col min="1561" max="1561" width="17.875" style="249" customWidth="1"/>
    <col min="1562" max="1562" width="3.5" style="249"/>
    <col min="1563" max="1563" width="12.625" style="249" customWidth="1"/>
    <col min="1564" max="1791" width="3.5" style="249"/>
    <col min="1792" max="1792" width="5.125" style="249" customWidth="1"/>
    <col min="1793" max="1793" width="15.25" style="249" customWidth="1"/>
    <col min="1794" max="1794" width="10.25" style="249" customWidth="1"/>
    <col min="1795" max="1795" width="5.875" style="249" customWidth="1"/>
    <col min="1796" max="1796" width="10.875" style="249" customWidth="1"/>
    <col min="1797" max="1797" width="7.125" style="249" customWidth="1"/>
    <col min="1798" max="1798" width="10.875" style="249" customWidth="1"/>
    <col min="1799" max="1799" width="6.5" style="249" customWidth="1"/>
    <col min="1800" max="1800" width="8.375" style="249" customWidth="1"/>
    <col min="1801" max="1801" width="5.875" style="249" customWidth="1"/>
    <col min="1802" max="1802" width="1.25" style="249" customWidth="1"/>
    <col min="1803" max="1804" width="5" style="249" customWidth="1"/>
    <col min="1805" max="1807" width="3.5" style="249"/>
    <col min="1808" max="1808" width="2.75" style="249" customWidth="1"/>
    <col min="1809" max="1815" width="3.5" style="249"/>
    <col min="1816" max="1816" width="11.125" style="249" customWidth="1"/>
    <col min="1817" max="1817" width="17.875" style="249" customWidth="1"/>
    <col min="1818" max="1818" width="3.5" style="249"/>
    <col min="1819" max="1819" width="12.625" style="249" customWidth="1"/>
    <col min="1820" max="2047" width="3.5" style="249"/>
    <col min="2048" max="2048" width="5.125" style="249" customWidth="1"/>
    <col min="2049" max="2049" width="15.25" style="249" customWidth="1"/>
    <col min="2050" max="2050" width="10.25" style="249" customWidth="1"/>
    <col min="2051" max="2051" width="5.875" style="249" customWidth="1"/>
    <col min="2052" max="2052" width="10.875" style="249" customWidth="1"/>
    <col min="2053" max="2053" width="7.125" style="249" customWidth="1"/>
    <col min="2054" max="2054" width="10.875" style="249" customWidth="1"/>
    <col min="2055" max="2055" width="6.5" style="249" customWidth="1"/>
    <col min="2056" max="2056" width="8.375" style="249" customWidth="1"/>
    <col min="2057" max="2057" width="5.875" style="249" customWidth="1"/>
    <col min="2058" max="2058" width="1.25" style="249" customWidth="1"/>
    <col min="2059" max="2060" width="5" style="249" customWidth="1"/>
    <col min="2061" max="2063" width="3.5" style="249"/>
    <col min="2064" max="2064" width="2.75" style="249" customWidth="1"/>
    <col min="2065" max="2071" width="3.5" style="249"/>
    <col min="2072" max="2072" width="11.125" style="249" customWidth="1"/>
    <col min="2073" max="2073" width="17.875" style="249" customWidth="1"/>
    <col min="2074" max="2074" width="3.5" style="249"/>
    <col min="2075" max="2075" width="12.625" style="249" customWidth="1"/>
    <col min="2076" max="2303" width="3.5" style="249"/>
    <col min="2304" max="2304" width="5.125" style="249" customWidth="1"/>
    <col min="2305" max="2305" width="15.25" style="249" customWidth="1"/>
    <col min="2306" max="2306" width="10.25" style="249" customWidth="1"/>
    <col min="2307" max="2307" width="5.875" style="249" customWidth="1"/>
    <col min="2308" max="2308" width="10.875" style="249" customWidth="1"/>
    <col min="2309" max="2309" width="7.125" style="249" customWidth="1"/>
    <col min="2310" max="2310" width="10.875" style="249" customWidth="1"/>
    <col min="2311" max="2311" width="6.5" style="249" customWidth="1"/>
    <col min="2312" max="2312" width="8.375" style="249" customWidth="1"/>
    <col min="2313" max="2313" width="5.875" style="249" customWidth="1"/>
    <col min="2314" max="2314" width="1.25" style="249" customWidth="1"/>
    <col min="2315" max="2316" width="5" style="249" customWidth="1"/>
    <col min="2317" max="2319" width="3.5" style="249"/>
    <col min="2320" max="2320" width="2.75" style="249" customWidth="1"/>
    <col min="2321" max="2327" width="3.5" style="249"/>
    <col min="2328" max="2328" width="11.125" style="249" customWidth="1"/>
    <col min="2329" max="2329" width="17.875" style="249" customWidth="1"/>
    <col min="2330" max="2330" width="3.5" style="249"/>
    <col min="2331" max="2331" width="12.625" style="249" customWidth="1"/>
    <col min="2332" max="2559" width="3.5" style="249"/>
    <col min="2560" max="2560" width="5.125" style="249" customWidth="1"/>
    <col min="2561" max="2561" width="15.25" style="249" customWidth="1"/>
    <col min="2562" max="2562" width="10.25" style="249" customWidth="1"/>
    <col min="2563" max="2563" width="5.875" style="249" customWidth="1"/>
    <col min="2564" max="2564" width="10.875" style="249" customWidth="1"/>
    <col min="2565" max="2565" width="7.125" style="249" customWidth="1"/>
    <col min="2566" max="2566" width="10.875" style="249" customWidth="1"/>
    <col min="2567" max="2567" width="6.5" style="249" customWidth="1"/>
    <col min="2568" max="2568" width="8.375" style="249" customWidth="1"/>
    <col min="2569" max="2569" width="5.875" style="249" customWidth="1"/>
    <col min="2570" max="2570" width="1.25" style="249" customWidth="1"/>
    <col min="2571" max="2572" width="5" style="249" customWidth="1"/>
    <col min="2573" max="2575" width="3.5" style="249"/>
    <col min="2576" max="2576" width="2.75" style="249" customWidth="1"/>
    <col min="2577" max="2583" width="3.5" style="249"/>
    <col min="2584" max="2584" width="11.125" style="249" customWidth="1"/>
    <col min="2585" max="2585" width="17.875" style="249" customWidth="1"/>
    <col min="2586" max="2586" width="3.5" style="249"/>
    <col min="2587" max="2587" width="12.625" style="249" customWidth="1"/>
    <col min="2588" max="2815" width="3.5" style="249"/>
    <col min="2816" max="2816" width="5.125" style="249" customWidth="1"/>
    <col min="2817" max="2817" width="15.25" style="249" customWidth="1"/>
    <col min="2818" max="2818" width="10.25" style="249" customWidth="1"/>
    <col min="2819" max="2819" width="5.875" style="249" customWidth="1"/>
    <col min="2820" max="2820" width="10.875" style="249" customWidth="1"/>
    <col min="2821" max="2821" width="7.125" style="249" customWidth="1"/>
    <col min="2822" max="2822" width="10.875" style="249" customWidth="1"/>
    <col min="2823" max="2823" width="6.5" style="249" customWidth="1"/>
    <col min="2824" max="2824" width="8.375" style="249" customWidth="1"/>
    <col min="2825" max="2825" width="5.875" style="249" customWidth="1"/>
    <col min="2826" max="2826" width="1.25" style="249" customWidth="1"/>
    <col min="2827" max="2828" width="5" style="249" customWidth="1"/>
    <col min="2829" max="2831" width="3.5" style="249"/>
    <col min="2832" max="2832" width="2.75" style="249" customWidth="1"/>
    <col min="2833" max="2839" width="3.5" style="249"/>
    <col min="2840" max="2840" width="11.125" style="249" customWidth="1"/>
    <col min="2841" max="2841" width="17.875" style="249" customWidth="1"/>
    <col min="2842" max="2842" width="3.5" style="249"/>
    <col min="2843" max="2843" width="12.625" style="249" customWidth="1"/>
    <col min="2844" max="3071" width="3.5" style="249"/>
    <col min="3072" max="3072" width="5.125" style="249" customWidth="1"/>
    <col min="3073" max="3073" width="15.25" style="249" customWidth="1"/>
    <col min="3074" max="3074" width="10.25" style="249" customWidth="1"/>
    <col min="3075" max="3075" width="5.875" style="249" customWidth="1"/>
    <col min="3076" max="3076" width="10.875" style="249" customWidth="1"/>
    <col min="3077" max="3077" width="7.125" style="249" customWidth="1"/>
    <col min="3078" max="3078" width="10.875" style="249" customWidth="1"/>
    <col min="3079" max="3079" width="6.5" style="249" customWidth="1"/>
    <col min="3080" max="3080" width="8.375" style="249" customWidth="1"/>
    <col min="3081" max="3081" width="5.875" style="249" customWidth="1"/>
    <col min="3082" max="3082" width="1.25" style="249" customWidth="1"/>
    <col min="3083" max="3084" width="5" style="249" customWidth="1"/>
    <col min="3085" max="3087" width="3.5" style="249"/>
    <col min="3088" max="3088" width="2.75" style="249" customWidth="1"/>
    <col min="3089" max="3095" width="3.5" style="249"/>
    <col min="3096" max="3096" width="11.125" style="249" customWidth="1"/>
    <col min="3097" max="3097" width="17.875" style="249" customWidth="1"/>
    <col min="3098" max="3098" width="3.5" style="249"/>
    <col min="3099" max="3099" width="12.625" style="249" customWidth="1"/>
    <col min="3100" max="3327" width="3.5" style="249"/>
    <col min="3328" max="3328" width="5.125" style="249" customWidth="1"/>
    <col min="3329" max="3329" width="15.25" style="249" customWidth="1"/>
    <col min="3330" max="3330" width="10.25" style="249" customWidth="1"/>
    <col min="3331" max="3331" width="5.875" style="249" customWidth="1"/>
    <col min="3332" max="3332" width="10.875" style="249" customWidth="1"/>
    <col min="3333" max="3333" width="7.125" style="249" customWidth="1"/>
    <col min="3334" max="3334" width="10.875" style="249" customWidth="1"/>
    <col min="3335" max="3335" width="6.5" style="249" customWidth="1"/>
    <col min="3336" max="3336" width="8.375" style="249" customWidth="1"/>
    <col min="3337" max="3337" width="5.875" style="249" customWidth="1"/>
    <col min="3338" max="3338" width="1.25" style="249" customWidth="1"/>
    <col min="3339" max="3340" width="5" style="249" customWidth="1"/>
    <col min="3341" max="3343" width="3.5" style="249"/>
    <col min="3344" max="3344" width="2.75" style="249" customWidth="1"/>
    <col min="3345" max="3351" width="3.5" style="249"/>
    <col min="3352" max="3352" width="11.125" style="249" customWidth="1"/>
    <col min="3353" max="3353" width="17.875" style="249" customWidth="1"/>
    <col min="3354" max="3354" width="3.5" style="249"/>
    <col min="3355" max="3355" width="12.625" style="249" customWidth="1"/>
    <col min="3356" max="3583" width="3.5" style="249"/>
    <col min="3584" max="3584" width="5.125" style="249" customWidth="1"/>
    <col min="3585" max="3585" width="15.25" style="249" customWidth="1"/>
    <col min="3586" max="3586" width="10.25" style="249" customWidth="1"/>
    <col min="3587" max="3587" width="5.875" style="249" customWidth="1"/>
    <col min="3588" max="3588" width="10.875" style="249" customWidth="1"/>
    <col min="3589" max="3589" width="7.125" style="249" customWidth="1"/>
    <col min="3590" max="3590" width="10.875" style="249" customWidth="1"/>
    <col min="3591" max="3591" width="6.5" style="249" customWidth="1"/>
    <col min="3592" max="3592" width="8.375" style="249" customWidth="1"/>
    <col min="3593" max="3593" width="5.875" style="249" customWidth="1"/>
    <col min="3594" max="3594" width="1.25" style="249" customWidth="1"/>
    <col min="3595" max="3596" width="5" style="249" customWidth="1"/>
    <col min="3597" max="3599" width="3.5" style="249"/>
    <col min="3600" max="3600" width="2.75" style="249" customWidth="1"/>
    <col min="3601" max="3607" width="3.5" style="249"/>
    <col min="3608" max="3608" width="11.125" style="249" customWidth="1"/>
    <col min="3609" max="3609" width="17.875" style="249" customWidth="1"/>
    <col min="3610" max="3610" width="3.5" style="249"/>
    <col min="3611" max="3611" width="12.625" style="249" customWidth="1"/>
    <col min="3612" max="3839" width="3.5" style="249"/>
    <col min="3840" max="3840" width="5.125" style="249" customWidth="1"/>
    <col min="3841" max="3841" width="15.25" style="249" customWidth="1"/>
    <col min="3842" max="3842" width="10.25" style="249" customWidth="1"/>
    <col min="3843" max="3843" width="5.875" style="249" customWidth="1"/>
    <col min="3844" max="3844" width="10.875" style="249" customWidth="1"/>
    <col min="3845" max="3845" width="7.125" style="249" customWidth="1"/>
    <col min="3846" max="3846" width="10.875" style="249" customWidth="1"/>
    <col min="3847" max="3847" width="6.5" style="249" customWidth="1"/>
    <col min="3848" max="3848" width="8.375" style="249" customWidth="1"/>
    <col min="3849" max="3849" width="5.875" style="249" customWidth="1"/>
    <col min="3850" max="3850" width="1.25" style="249" customWidth="1"/>
    <col min="3851" max="3852" width="5" style="249" customWidth="1"/>
    <col min="3853" max="3855" width="3.5" style="249"/>
    <col min="3856" max="3856" width="2.75" style="249" customWidth="1"/>
    <col min="3857" max="3863" width="3.5" style="249"/>
    <col min="3864" max="3864" width="11.125" style="249" customWidth="1"/>
    <col min="3865" max="3865" width="17.875" style="249" customWidth="1"/>
    <col min="3866" max="3866" width="3.5" style="249"/>
    <col min="3867" max="3867" width="12.625" style="249" customWidth="1"/>
    <col min="3868" max="4095" width="3.5" style="249"/>
    <col min="4096" max="4096" width="5.125" style="249" customWidth="1"/>
    <col min="4097" max="4097" width="15.25" style="249" customWidth="1"/>
    <col min="4098" max="4098" width="10.25" style="249" customWidth="1"/>
    <col min="4099" max="4099" width="5.875" style="249" customWidth="1"/>
    <col min="4100" max="4100" width="10.875" style="249" customWidth="1"/>
    <col min="4101" max="4101" width="7.125" style="249" customWidth="1"/>
    <col min="4102" max="4102" width="10.875" style="249" customWidth="1"/>
    <col min="4103" max="4103" width="6.5" style="249" customWidth="1"/>
    <col min="4104" max="4104" width="8.375" style="249" customWidth="1"/>
    <col min="4105" max="4105" width="5.875" style="249" customWidth="1"/>
    <col min="4106" max="4106" width="1.25" style="249" customWidth="1"/>
    <col min="4107" max="4108" width="5" style="249" customWidth="1"/>
    <col min="4109" max="4111" width="3.5" style="249"/>
    <col min="4112" max="4112" width="2.75" style="249" customWidth="1"/>
    <col min="4113" max="4119" width="3.5" style="249"/>
    <col min="4120" max="4120" width="11.125" style="249" customWidth="1"/>
    <col min="4121" max="4121" width="17.875" style="249" customWidth="1"/>
    <col min="4122" max="4122" width="3.5" style="249"/>
    <col min="4123" max="4123" width="12.625" style="249" customWidth="1"/>
    <col min="4124" max="4351" width="3.5" style="249"/>
    <col min="4352" max="4352" width="5.125" style="249" customWidth="1"/>
    <col min="4353" max="4353" width="15.25" style="249" customWidth="1"/>
    <col min="4354" max="4354" width="10.25" style="249" customWidth="1"/>
    <col min="4355" max="4355" width="5.875" style="249" customWidth="1"/>
    <col min="4356" max="4356" width="10.875" style="249" customWidth="1"/>
    <col min="4357" max="4357" width="7.125" style="249" customWidth="1"/>
    <col min="4358" max="4358" width="10.875" style="249" customWidth="1"/>
    <col min="4359" max="4359" width="6.5" style="249" customWidth="1"/>
    <col min="4360" max="4360" width="8.375" style="249" customWidth="1"/>
    <col min="4361" max="4361" width="5.875" style="249" customWidth="1"/>
    <col min="4362" max="4362" width="1.25" style="249" customWidth="1"/>
    <col min="4363" max="4364" width="5" style="249" customWidth="1"/>
    <col min="4365" max="4367" width="3.5" style="249"/>
    <col min="4368" max="4368" width="2.75" style="249" customWidth="1"/>
    <col min="4369" max="4375" width="3.5" style="249"/>
    <col min="4376" max="4376" width="11.125" style="249" customWidth="1"/>
    <col min="4377" max="4377" width="17.875" style="249" customWidth="1"/>
    <col min="4378" max="4378" width="3.5" style="249"/>
    <col min="4379" max="4379" width="12.625" style="249" customWidth="1"/>
    <col min="4380" max="4607" width="3.5" style="249"/>
    <col min="4608" max="4608" width="5.125" style="249" customWidth="1"/>
    <col min="4609" max="4609" width="15.25" style="249" customWidth="1"/>
    <col min="4610" max="4610" width="10.25" style="249" customWidth="1"/>
    <col min="4611" max="4611" width="5.875" style="249" customWidth="1"/>
    <col min="4612" max="4612" width="10.875" style="249" customWidth="1"/>
    <col min="4613" max="4613" width="7.125" style="249" customWidth="1"/>
    <col min="4614" max="4614" width="10.875" style="249" customWidth="1"/>
    <col min="4615" max="4615" width="6.5" style="249" customWidth="1"/>
    <col min="4616" max="4616" width="8.375" style="249" customWidth="1"/>
    <col min="4617" max="4617" width="5.875" style="249" customWidth="1"/>
    <col min="4618" max="4618" width="1.25" style="249" customWidth="1"/>
    <col min="4619" max="4620" width="5" style="249" customWidth="1"/>
    <col min="4621" max="4623" width="3.5" style="249"/>
    <col min="4624" max="4624" width="2.75" style="249" customWidth="1"/>
    <col min="4625" max="4631" width="3.5" style="249"/>
    <col min="4632" max="4632" width="11.125" style="249" customWidth="1"/>
    <col min="4633" max="4633" width="17.875" style="249" customWidth="1"/>
    <col min="4634" max="4634" width="3.5" style="249"/>
    <col min="4635" max="4635" width="12.625" style="249" customWidth="1"/>
    <col min="4636" max="4863" width="3.5" style="249"/>
    <col min="4864" max="4864" width="5.125" style="249" customWidth="1"/>
    <col min="4865" max="4865" width="15.25" style="249" customWidth="1"/>
    <col min="4866" max="4866" width="10.25" style="249" customWidth="1"/>
    <col min="4867" max="4867" width="5.875" style="249" customWidth="1"/>
    <col min="4868" max="4868" width="10.875" style="249" customWidth="1"/>
    <col min="4869" max="4869" width="7.125" style="249" customWidth="1"/>
    <col min="4870" max="4870" width="10.875" style="249" customWidth="1"/>
    <col min="4871" max="4871" width="6.5" style="249" customWidth="1"/>
    <col min="4872" max="4872" width="8.375" style="249" customWidth="1"/>
    <col min="4873" max="4873" width="5.875" style="249" customWidth="1"/>
    <col min="4874" max="4874" width="1.25" style="249" customWidth="1"/>
    <col min="4875" max="4876" width="5" style="249" customWidth="1"/>
    <col min="4877" max="4879" width="3.5" style="249"/>
    <col min="4880" max="4880" width="2.75" style="249" customWidth="1"/>
    <col min="4881" max="4887" width="3.5" style="249"/>
    <col min="4888" max="4888" width="11.125" style="249" customWidth="1"/>
    <col min="4889" max="4889" width="17.875" style="249" customWidth="1"/>
    <col min="4890" max="4890" width="3.5" style="249"/>
    <col min="4891" max="4891" width="12.625" style="249" customWidth="1"/>
    <col min="4892" max="5119" width="3.5" style="249"/>
    <col min="5120" max="5120" width="5.125" style="249" customWidth="1"/>
    <col min="5121" max="5121" width="15.25" style="249" customWidth="1"/>
    <col min="5122" max="5122" width="10.25" style="249" customWidth="1"/>
    <col min="5123" max="5123" width="5.875" style="249" customWidth="1"/>
    <col min="5124" max="5124" width="10.875" style="249" customWidth="1"/>
    <col min="5125" max="5125" width="7.125" style="249" customWidth="1"/>
    <col min="5126" max="5126" width="10.875" style="249" customWidth="1"/>
    <col min="5127" max="5127" width="6.5" style="249" customWidth="1"/>
    <col min="5128" max="5128" width="8.375" style="249" customWidth="1"/>
    <col min="5129" max="5129" width="5.875" style="249" customWidth="1"/>
    <col min="5130" max="5130" width="1.25" style="249" customWidth="1"/>
    <col min="5131" max="5132" width="5" style="249" customWidth="1"/>
    <col min="5133" max="5135" width="3.5" style="249"/>
    <col min="5136" max="5136" width="2.75" style="249" customWidth="1"/>
    <col min="5137" max="5143" width="3.5" style="249"/>
    <col min="5144" max="5144" width="11.125" style="249" customWidth="1"/>
    <col min="5145" max="5145" width="17.875" style="249" customWidth="1"/>
    <col min="5146" max="5146" width="3.5" style="249"/>
    <col min="5147" max="5147" width="12.625" style="249" customWidth="1"/>
    <col min="5148" max="5375" width="3.5" style="249"/>
    <col min="5376" max="5376" width="5.125" style="249" customWidth="1"/>
    <col min="5377" max="5377" width="15.25" style="249" customWidth="1"/>
    <col min="5378" max="5378" width="10.25" style="249" customWidth="1"/>
    <col min="5379" max="5379" width="5.875" style="249" customWidth="1"/>
    <col min="5380" max="5380" width="10.875" style="249" customWidth="1"/>
    <col min="5381" max="5381" width="7.125" style="249" customWidth="1"/>
    <col min="5382" max="5382" width="10.875" style="249" customWidth="1"/>
    <col min="5383" max="5383" width="6.5" style="249" customWidth="1"/>
    <col min="5384" max="5384" width="8.375" style="249" customWidth="1"/>
    <col min="5385" max="5385" width="5.875" style="249" customWidth="1"/>
    <col min="5386" max="5386" width="1.25" style="249" customWidth="1"/>
    <col min="5387" max="5388" width="5" style="249" customWidth="1"/>
    <col min="5389" max="5391" width="3.5" style="249"/>
    <col min="5392" max="5392" width="2.75" style="249" customWidth="1"/>
    <col min="5393" max="5399" width="3.5" style="249"/>
    <col min="5400" max="5400" width="11.125" style="249" customWidth="1"/>
    <col min="5401" max="5401" width="17.875" style="249" customWidth="1"/>
    <col min="5402" max="5402" width="3.5" style="249"/>
    <col min="5403" max="5403" width="12.625" style="249" customWidth="1"/>
    <col min="5404" max="5631" width="3.5" style="249"/>
    <col min="5632" max="5632" width="5.125" style="249" customWidth="1"/>
    <col min="5633" max="5633" width="15.25" style="249" customWidth="1"/>
    <col min="5634" max="5634" width="10.25" style="249" customWidth="1"/>
    <col min="5635" max="5635" width="5.875" style="249" customWidth="1"/>
    <col min="5636" max="5636" width="10.875" style="249" customWidth="1"/>
    <col min="5637" max="5637" width="7.125" style="249" customWidth="1"/>
    <col min="5638" max="5638" width="10.875" style="249" customWidth="1"/>
    <col min="5639" max="5639" width="6.5" style="249" customWidth="1"/>
    <col min="5640" max="5640" width="8.375" style="249" customWidth="1"/>
    <col min="5641" max="5641" width="5.875" style="249" customWidth="1"/>
    <col min="5642" max="5642" width="1.25" style="249" customWidth="1"/>
    <col min="5643" max="5644" width="5" style="249" customWidth="1"/>
    <col min="5645" max="5647" width="3.5" style="249"/>
    <col min="5648" max="5648" width="2.75" style="249" customWidth="1"/>
    <col min="5649" max="5655" width="3.5" style="249"/>
    <col min="5656" max="5656" width="11.125" style="249" customWidth="1"/>
    <col min="5657" max="5657" width="17.875" style="249" customWidth="1"/>
    <col min="5658" max="5658" width="3.5" style="249"/>
    <col min="5659" max="5659" width="12.625" style="249" customWidth="1"/>
    <col min="5660" max="5887" width="3.5" style="249"/>
    <col min="5888" max="5888" width="5.125" style="249" customWidth="1"/>
    <col min="5889" max="5889" width="15.25" style="249" customWidth="1"/>
    <col min="5890" max="5890" width="10.25" style="249" customWidth="1"/>
    <col min="5891" max="5891" width="5.875" style="249" customWidth="1"/>
    <col min="5892" max="5892" width="10.875" style="249" customWidth="1"/>
    <col min="5893" max="5893" width="7.125" style="249" customWidth="1"/>
    <col min="5894" max="5894" width="10.875" style="249" customWidth="1"/>
    <col min="5895" max="5895" width="6.5" style="249" customWidth="1"/>
    <col min="5896" max="5896" width="8.375" style="249" customWidth="1"/>
    <col min="5897" max="5897" width="5.875" style="249" customWidth="1"/>
    <col min="5898" max="5898" width="1.25" style="249" customWidth="1"/>
    <col min="5899" max="5900" width="5" style="249" customWidth="1"/>
    <col min="5901" max="5903" width="3.5" style="249"/>
    <col min="5904" max="5904" width="2.75" style="249" customWidth="1"/>
    <col min="5905" max="5911" width="3.5" style="249"/>
    <col min="5912" max="5912" width="11.125" style="249" customWidth="1"/>
    <col min="5913" max="5913" width="17.875" style="249" customWidth="1"/>
    <col min="5914" max="5914" width="3.5" style="249"/>
    <col min="5915" max="5915" width="12.625" style="249" customWidth="1"/>
    <col min="5916" max="6143" width="3.5" style="249"/>
    <col min="6144" max="6144" width="5.125" style="249" customWidth="1"/>
    <col min="6145" max="6145" width="15.25" style="249" customWidth="1"/>
    <col min="6146" max="6146" width="10.25" style="249" customWidth="1"/>
    <col min="6147" max="6147" width="5.875" style="249" customWidth="1"/>
    <col min="6148" max="6148" width="10.875" style="249" customWidth="1"/>
    <col min="6149" max="6149" width="7.125" style="249" customWidth="1"/>
    <col min="6150" max="6150" width="10.875" style="249" customWidth="1"/>
    <col min="6151" max="6151" width="6.5" style="249" customWidth="1"/>
    <col min="6152" max="6152" width="8.375" style="249" customWidth="1"/>
    <col min="6153" max="6153" width="5.875" style="249" customWidth="1"/>
    <col min="6154" max="6154" width="1.25" style="249" customWidth="1"/>
    <col min="6155" max="6156" width="5" style="249" customWidth="1"/>
    <col min="6157" max="6159" width="3.5" style="249"/>
    <col min="6160" max="6160" width="2.75" style="249" customWidth="1"/>
    <col min="6161" max="6167" width="3.5" style="249"/>
    <col min="6168" max="6168" width="11.125" style="249" customWidth="1"/>
    <col min="6169" max="6169" width="17.875" style="249" customWidth="1"/>
    <col min="6170" max="6170" width="3.5" style="249"/>
    <col min="6171" max="6171" width="12.625" style="249" customWidth="1"/>
    <col min="6172" max="6399" width="3.5" style="249"/>
    <col min="6400" max="6400" width="5.125" style="249" customWidth="1"/>
    <col min="6401" max="6401" width="15.25" style="249" customWidth="1"/>
    <col min="6402" max="6402" width="10.25" style="249" customWidth="1"/>
    <col min="6403" max="6403" width="5.875" style="249" customWidth="1"/>
    <col min="6404" max="6404" width="10.875" style="249" customWidth="1"/>
    <col min="6405" max="6405" width="7.125" style="249" customWidth="1"/>
    <col min="6406" max="6406" width="10.875" style="249" customWidth="1"/>
    <col min="6407" max="6407" width="6.5" style="249" customWidth="1"/>
    <col min="6408" max="6408" width="8.375" style="249" customWidth="1"/>
    <col min="6409" max="6409" width="5.875" style="249" customWidth="1"/>
    <col min="6410" max="6410" width="1.25" style="249" customWidth="1"/>
    <col min="6411" max="6412" width="5" style="249" customWidth="1"/>
    <col min="6413" max="6415" width="3.5" style="249"/>
    <col min="6416" max="6416" width="2.75" style="249" customWidth="1"/>
    <col min="6417" max="6423" width="3.5" style="249"/>
    <col min="6424" max="6424" width="11.125" style="249" customWidth="1"/>
    <col min="6425" max="6425" width="17.875" style="249" customWidth="1"/>
    <col min="6426" max="6426" width="3.5" style="249"/>
    <col min="6427" max="6427" width="12.625" style="249" customWidth="1"/>
    <col min="6428" max="6655" width="3.5" style="249"/>
    <col min="6656" max="6656" width="5.125" style="249" customWidth="1"/>
    <col min="6657" max="6657" width="15.25" style="249" customWidth="1"/>
    <col min="6658" max="6658" width="10.25" style="249" customWidth="1"/>
    <col min="6659" max="6659" width="5.875" style="249" customWidth="1"/>
    <col min="6660" max="6660" width="10.875" style="249" customWidth="1"/>
    <col min="6661" max="6661" width="7.125" style="249" customWidth="1"/>
    <col min="6662" max="6662" width="10.875" style="249" customWidth="1"/>
    <col min="6663" max="6663" width="6.5" style="249" customWidth="1"/>
    <col min="6664" max="6664" width="8.375" style="249" customWidth="1"/>
    <col min="6665" max="6665" width="5.875" style="249" customWidth="1"/>
    <col min="6666" max="6666" width="1.25" style="249" customWidth="1"/>
    <col min="6667" max="6668" width="5" style="249" customWidth="1"/>
    <col min="6669" max="6671" width="3.5" style="249"/>
    <col min="6672" max="6672" width="2.75" style="249" customWidth="1"/>
    <col min="6673" max="6679" width="3.5" style="249"/>
    <col min="6680" max="6680" width="11.125" style="249" customWidth="1"/>
    <col min="6681" max="6681" width="17.875" style="249" customWidth="1"/>
    <col min="6682" max="6682" width="3.5" style="249"/>
    <col min="6683" max="6683" width="12.625" style="249" customWidth="1"/>
    <col min="6684" max="6911" width="3.5" style="249"/>
    <col min="6912" max="6912" width="5.125" style="249" customWidth="1"/>
    <col min="6913" max="6913" width="15.25" style="249" customWidth="1"/>
    <col min="6914" max="6914" width="10.25" style="249" customWidth="1"/>
    <col min="6915" max="6915" width="5.875" style="249" customWidth="1"/>
    <col min="6916" max="6916" width="10.875" style="249" customWidth="1"/>
    <col min="6917" max="6917" width="7.125" style="249" customWidth="1"/>
    <col min="6918" max="6918" width="10.875" style="249" customWidth="1"/>
    <col min="6919" max="6919" width="6.5" style="249" customWidth="1"/>
    <col min="6920" max="6920" width="8.375" style="249" customWidth="1"/>
    <col min="6921" max="6921" width="5.875" style="249" customWidth="1"/>
    <col min="6922" max="6922" width="1.25" style="249" customWidth="1"/>
    <col min="6923" max="6924" width="5" style="249" customWidth="1"/>
    <col min="6925" max="6927" width="3.5" style="249"/>
    <col min="6928" max="6928" width="2.75" style="249" customWidth="1"/>
    <col min="6929" max="6935" width="3.5" style="249"/>
    <col min="6936" max="6936" width="11.125" style="249" customWidth="1"/>
    <col min="6937" max="6937" width="17.875" style="249" customWidth="1"/>
    <col min="6938" max="6938" width="3.5" style="249"/>
    <col min="6939" max="6939" width="12.625" style="249" customWidth="1"/>
    <col min="6940" max="7167" width="3.5" style="249"/>
    <col min="7168" max="7168" width="5.125" style="249" customWidth="1"/>
    <col min="7169" max="7169" width="15.25" style="249" customWidth="1"/>
    <col min="7170" max="7170" width="10.25" style="249" customWidth="1"/>
    <col min="7171" max="7171" width="5.875" style="249" customWidth="1"/>
    <col min="7172" max="7172" width="10.875" style="249" customWidth="1"/>
    <col min="7173" max="7173" width="7.125" style="249" customWidth="1"/>
    <col min="7174" max="7174" width="10.875" style="249" customWidth="1"/>
    <col min="7175" max="7175" width="6.5" style="249" customWidth="1"/>
    <col min="7176" max="7176" width="8.375" style="249" customWidth="1"/>
    <col min="7177" max="7177" width="5.875" style="249" customWidth="1"/>
    <col min="7178" max="7178" width="1.25" style="249" customWidth="1"/>
    <col min="7179" max="7180" width="5" style="249" customWidth="1"/>
    <col min="7181" max="7183" width="3.5" style="249"/>
    <col min="7184" max="7184" width="2.75" style="249" customWidth="1"/>
    <col min="7185" max="7191" width="3.5" style="249"/>
    <col min="7192" max="7192" width="11.125" style="249" customWidth="1"/>
    <col min="7193" max="7193" width="17.875" style="249" customWidth="1"/>
    <col min="7194" max="7194" width="3.5" style="249"/>
    <col min="7195" max="7195" width="12.625" style="249" customWidth="1"/>
    <col min="7196" max="7423" width="3.5" style="249"/>
    <col min="7424" max="7424" width="5.125" style="249" customWidth="1"/>
    <col min="7425" max="7425" width="15.25" style="249" customWidth="1"/>
    <col min="7426" max="7426" width="10.25" style="249" customWidth="1"/>
    <col min="7427" max="7427" width="5.875" style="249" customWidth="1"/>
    <col min="7428" max="7428" width="10.875" style="249" customWidth="1"/>
    <col min="7429" max="7429" width="7.125" style="249" customWidth="1"/>
    <col min="7430" max="7430" width="10.875" style="249" customWidth="1"/>
    <col min="7431" max="7431" width="6.5" style="249" customWidth="1"/>
    <col min="7432" max="7432" width="8.375" style="249" customWidth="1"/>
    <col min="7433" max="7433" width="5.875" style="249" customWidth="1"/>
    <col min="7434" max="7434" width="1.25" style="249" customWidth="1"/>
    <col min="7435" max="7436" width="5" style="249" customWidth="1"/>
    <col min="7437" max="7439" width="3.5" style="249"/>
    <col min="7440" max="7440" width="2.75" style="249" customWidth="1"/>
    <col min="7441" max="7447" width="3.5" style="249"/>
    <col min="7448" max="7448" width="11.125" style="249" customWidth="1"/>
    <col min="7449" max="7449" width="17.875" style="249" customWidth="1"/>
    <col min="7450" max="7450" width="3.5" style="249"/>
    <col min="7451" max="7451" width="12.625" style="249" customWidth="1"/>
    <col min="7452" max="7679" width="3.5" style="249"/>
    <col min="7680" max="7680" width="5.125" style="249" customWidth="1"/>
    <col min="7681" max="7681" width="15.25" style="249" customWidth="1"/>
    <col min="7682" max="7682" width="10.25" style="249" customWidth="1"/>
    <col min="7683" max="7683" width="5.875" style="249" customWidth="1"/>
    <col min="7684" max="7684" width="10.875" style="249" customWidth="1"/>
    <col min="7685" max="7685" width="7.125" style="249" customWidth="1"/>
    <col min="7686" max="7686" width="10.875" style="249" customWidth="1"/>
    <col min="7687" max="7687" width="6.5" style="249" customWidth="1"/>
    <col min="7688" max="7688" width="8.375" style="249" customWidth="1"/>
    <col min="7689" max="7689" width="5.875" style="249" customWidth="1"/>
    <col min="7690" max="7690" width="1.25" style="249" customWidth="1"/>
    <col min="7691" max="7692" width="5" style="249" customWidth="1"/>
    <col min="7693" max="7695" width="3.5" style="249"/>
    <col min="7696" max="7696" width="2.75" style="249" customWidth="1"/>
    <col min="7697" max="7703" width="3.5" style="249"/>
    <col min="7704" max="7704" width="11.125" style="249" customWidth="1"/>
    <col min="7705" max="7705" width="17.875" style="249" customWidth="1"/>
    <col min="7706" max="7706" width="3.5" style="249"/>
    <col min="7707" max="7707" width="12.625" style="249" customWidth="1"/>
    <col min="7708" max="7935" width="3.5" style="249"/>
    <col min="7936" max="7936" width="5.125" style="249" customWidth="1"/>
    <col min="7937" max="7937" width="15.25" style="249" customWidth="1"/>
    <col min="7938" max="7938" width="10.25" style="249" customWidth="1"/>
    <col min="7939" max="7939" width="5.875" style="249" customWidth="1"/>
    <col min="7940" max="7940" width="10.875" style="249" customWidth="1"/>
    <col min="7941" max="7941" width="7.125" style="249" customWidth="1"/>
    <col min="7942" max="7942" width="10.875" style="249" customWidth="1"/>
    <col min="7943" max="7943" width="6.5" style="249" customWidth="1"/>
    <col min="7944" max="7944" width="8.375" style="249" customWidth="1"/>
    <col min="7945" max="7945" width="5.875" style="249" customWidth="1"/>
    <col min="7946" max="7946" width="1.25" style="249" customWidth="1"/>
    <col min="7947" max="7948" width="5" style="249" customWidth="1"/>
    <col min="7949" max="7951" width="3.5" style="249"/>
    <col min="7952" max="7952" width="2.75" style="249" customWidth="1"/>
    <col min="7953" max="7959" width="3.5" style="249"/>
    <col min="7960" max="7960" width="11.125" style="249" customWidth="1"/>
    <col min="7961" max="7961" width="17.875" style="249" customWidth="1"/>
    <col min="7962" max="7962" width="3.5" style="249"/>
    <col min="7963" max="7963" width="12.625" style="249" customWidth="1"/>
    <col min="7964" max="8191" width="3.5" style="249"/>
    <col min="8192" max="8192" width="5.125" style="249" customWidth="1"/>
    <col min="8193" max="8193" width="15.25" style="249" customWidth="1"/>
    <col min="8194" max="8194" width="10.25" style="249" customWidth="1"/>
    <col min="8195" max="8195" width="5.875" style="249" customWidth="1"/>
    <col min="8196" max="8196" width="10.875" style="249" customWidth="1"/>
    <col min="8197" max="8197" width="7.125" style="249" customWidth="1"/>
    <col min="8198" max="8198" width="10.875" style="249" customWidth="1"/>
    <col min="8199" max="8199" width="6.5" style="249" customWidth="1"/>
    <col min="8200" max="8200" width="8.375" style="249" customWidth="1"/>
    <col min="8201" max="8201" width="5.875" style="249" customWidth="1"/>
    <col min="8202" max="8202" width="1.25" style="249" customWidth="1"/>
    <col min="8203" max="8204" width="5" style="249" customWidth="1"/>
    <col min="8205" max="8207" width="3.5" style="249"/>
    <col min="8208" max="8208" width="2.75" style="249" customWidth="1"/>
    <col min="8209" max="8215" width="3.5" style="249"/>
    <col min="8216" max="8216" width="11.125" style="249" customWidth="1"/>
    <col min="8217" max="8217" width="17.875" style="249" customWidth="1"/>
    <col min="8218" max="8218" width="3.5" style="249"/>
    <col min="8219" max="8219" width="12.625" style="249" customWidth="1"/>
    <col min="8220" max="8447" width="3.5" style="249"/>
    <col min="8448" max="8448" width="5.125" style="249" customWidth="1"/>
    <col min="8449" max="8449" width="15.25" style="249" customWidth="1"/>
    <col min="8450" max="8450" width="10.25" style="249" customWidth="1"/>
    <col min="8451" max="8451" width="5.875" style="249" customWidth="1"/>
    <col min="8452" max="8452" width="10.875" style="249" customWidth="1"/>
    <col min="8453" max="8453" width="7.125" style="249" customWidth="1"/>
    <col min="8454" max="8454" width="10.875" style="249" customWidth="1"/>
    <col min="8455" max="8455" width="6.5" style="249" customWidth="1"/>
    <col min="8456" max="8456" width="8.375" style="249" customWidth="1"/>
    <col min="8457" max="8457" width="5.875" style="249" customWidth="1"/>
    <col min="8458" max="8458" width="1.25" style="249" customWidth="1"/>
    <col min="8459" max="8460" width="5" style="249" customWidth="1"/>
    <col min="8461" max="8463" width="3.5" style="249"/>
    <col min="8464" max="8464" width="2.75" style="249" customWidth="1"/>
    <col min="8465" max="8471" width="3.5" style="249"/>
    <col min="8472" max="8472" width="11.125" style="249" customWidth="1"/>
    <col min="8473" max="8473" width="17.875" style="249" customWidth="1"/>
    <col min="8474" max="8474" width="3.5" style="249"/>
    <col min="8475" max="8475" width="12.625" style="249" customWidth="1"/>
    <col min="8476" max="8703" width="3.5" style="249"/>
    <col min="8704" max="8704" width="5.125" style="249" customWidth="1"/>
    <col min="8705" max="8705" width="15.25" style="249" customWidth="1"/>
    <col min="8706" max="8706" width="10.25" style="249" customWidth="1"/>
    <col min="8707" max="8707" width="5.875" style="249" customWidth="1"/>
    <col min="8708" max="8708" width="10.875" style="249" customWidth="1"/>
    <col min="8709" max="8709" width="7.125" style="249" customWidth="1"/>
    <col min="8710" max="8710" width="10.875" style="249" customWidth="1"/>
    <col min="8711" max="8711" width="6.5" style="249" customWidth="1"/>
    <col min="8712" max="8712" width="8.375" style="249" customWidth="1"/>
    <col min="8713" max="8713" width="5.875" style="249" customWidth="1"/>
    <col min="8714" max="8714" width="1.25" style="249" customWidth="1"/>
    <col min="8715" max="8716" width="5" style="249" customWidth="1"/>
    <col min="8717" max="8719" width="3.5" style="249"/>
    <col min="8720" max="8720" width="2.75" style="249" customWidth="1"/>
    <col min="8721" max="8727" width="3.5" style="249"/>
    <col min="8728" max="8728" width="11.125" style="249" customWidth="1"/>
    <col min="8729" max="8729" width="17.875" style="249" customWidth="1"/>
    <col min="8730" max="8730" width="3.5" style="249"/>
    <col min="8731" max="8731" width="12.625" style="249" customWidth="1"/>
    <col min="8732" max="8959" width="3.5" style="249"/>
    <col min="8960" max="8960" width="5.125" style="249" customWidth="1"/>
    <col min="8961" max="8961" width="15.25" style="249" customWidth="1"/>
    <col min="8962" max="8962" width="10.25" style="249" customWidth="1"/>
    <col min="8963" max="8963" width="5.875" style="249" customWidth="1"/>
    <col min="8964" max="8964" width="10.875" style="249" customWidth="1"/>
    <col min="8965" max="8965" width="7.125" style="249" customWidth="1"/>
    <col min="8966" max="8966" width="10.875" style="249" customWidth="1"/>
    <col min="8967" max="8967" width="6.5" style="249" customWidth="1"/>
    <col min="8968" max="8968" width="8.375" style="249" customWidth="1"/>
    <col min="8969" max="8969" width="5.875" style="249" customWidth="1"/>
    <col min="8970" max="8970" width="1.25" style="249" customWidth="1"/>
    <col min="8971" max="8972" width="5" style="249" customWidth="1"/>
    <col min="8973" max="8975" width="3.5" style="249"/>
    <col min="8976" max="8976" width="2.75" style="249" customWidth="1"/>
    <col min="8977" max="8983" width="3.5" style="249"/>
    <col min="8984" max="8984" width="11.125" style="249" customWidth="1"/>
    <col min="8985" max="8985" width="17.875" style="249" customWidth="1"/>
    <col min="8986" max="8986" width="3.5" style="249"/>
    <col min="8987" max="8987" width="12.625" style="249" customWidth="1"/>
    <col min="8988" max="9215" width="3.5" style="249"/>
    <col min="9216" max="9216" width="5.125" style="249" customWidth="1"/>
    <col min="9217" max="9217" width="15.25" style="249" customWidth="1"/>
    <col min="9218" max="9218" width="10.25" style="249" customWidth="1"/>
    <col min="9219" max="9219" width="5.875" style="249" customWidth="1"/>
    <col min="9220" max="9220" width="10.875" style="249" customWidth="1"/>
    <col min="9221" max="9221" width="7.125" style="249" customWidth="1"/>
    <col min="9222" max="9222" width="10.875" style="249" customWidth="1"/>
    <col min="9223" max="9223" width="6.5" style="249" customWidth="1"/>
    <col min="9224" max="9224" width="8.375" style="249" customWidth="1"/>
    <col min="9225" max="9225" width="5.875" style="249" customWidth="1"/>
    <col min="9226" max="9226" width="1.25" style="249" customWidth="1"/>
    <col min="9227" max="9228" width="5" style="249" customWidth="1"/>
    <col min="9229" max="9231" width="3.5" style="249"/>
    <col min="9232" max="9232" width="2.75" style="249" customWidth="1"/>
    <col min="9233" max="9239" width="3.5" style="249"/>
    <col min="9240" max="9240" width="11.125" style="249" customWidth="1"/>
    <col min="9241" max="9241" width="17.875" style="249" customWidth="1"/>
    <col min="9242" max="9242" width="3.5" style="249"/>
    <col min="9243" max="9243" width="12.625" style="249" customWidth="1"/>
    <col min="9244" max="9471" width="3.5" style="249"/>
    <col min="9472" max="9472" width="5.125" style="249" customWidth="1"/>
    <col min="9473" max="9473" width="15.25" style="249" customWidth="1"/>
    <col min="9474" max="9474" width="10.25" style="249" customWidth="1"/>
    <col min="9475" max="9475" width="5.875" style="249" customWidth="1"/>
    <col min="9476" max="9476" width="10.875" style="249" customWidth="1"/>
    <col min="9477" max="9477" width="7.125" style="249" customWidth="1"/>
    <col min="9478" max="9478" width="10.875" style="249" customWidth="1"/>
    <col min="9479" max="9479" width="6.5" style="249" customWidth="1"/>
    <col min="9480" max="9480" width="8.375" style="249" customWidth="1"/>
    <col min="9481" max="9481" width="5.875" style="249" customWidth="1"/>
    <col min="9482" max="9482" width="1.25" style="249" customWidth="1"/>
    <col min="9483" max="9484" width="5" style="249" customWidth="1"/>
    <col min="9485" max="9487" width="3.5" style="249"/>
    <col min="9488" max="9488" width="2.75" style="249" customWidth="1"/>
    <col min="9489" max="9495" width="3.5" style="249"/>
    <col min="9496" max="9496" width="11.125" style="249" customWidth="1"/>
    <col min="9497" max="9497" width="17.875" style="249" customWidth="1"/>
    <col min="9498" max="9498" width="3.5" style="249"/>
    <col min="9499" max="9499" width="12.625" style="249" customWidth="1"/>
    <col min="9500" max="9727" width="3.5" style="249"/>
    <col min="9728" max="9728" width="5.125" style="249" customWidth="1"/>
    <col min="9729" max="9729" width="15.25" style="249" customWidth="1"/>
    <col min="9730" max="9730" width="10.25" style="249" customWidth="1"/>
    <col min="9731" max="9731" width="5.875" style="249" customWidth="1"/>
    <col min="9732" max="9732" width="10.875" style="249" customWidth="1"/>
    <col min="9733" max="9733" width="7.125" style="249" customWidth="1"/>
    <col min="9734" max="9734" width="10.875" style="249" customWidth="1"/>
    <col min="9735" max="9735" width="6.5" style="249" customWidth="1"/>
    <col min="9736" max="9736" width="8.375" style="249" customWidth="1"/>
    <col min="9737" max="9737" width="5.875" style="249" customWidth="1"/>
    <col min="9738" max="9738" width="1.25" style="249" customWidth="1"/>
    <col min="9739" max="9740" width="5" style="249" customWidth="1"/>
    <col min="9741" max="9743" width="3.5" style="249"/>
    <col min="9744" max="9744" width="2.75" style="249" customWidth="1"/>
    <col min="9745" max="9751" width="3.5" style="249"/>
    <col min="9752" max="9752" width="11.125" style="249" customWidth="1"/>
    <col min="9753" max="9753" width="17.875" style="249" customWidth="1"/>
    <col min="9754" max="9754" width="3.5" style="249"/>
    <col min="9755" max="9755" width="12.625" style="249" customWidth="1"/>
    <col min="9756" max="9983" width="3.5" style="249"/>
    <col min="9984" max="9984" width="5.125" style="249" customWidth="1"/>
    <col min="9985" max="9985" width="15.25" style="249" customWidth="1"/>
    <col min="9986" max="9986" width="10.25" style="249" customWidth="1"/>
    <col min="9987" max="9987" width="5.875" style="249" customWidth="1"/>
    <col min="9988" max="9988" width="10.875" style="249" customWidth="1"/>
    <col min="9989" max="9989" width="7.125" style="249" customWidth="1"/>
    <col min="9990" max="9990" width="10.875" style="249" customWidth="1"/>
    <col min="9991" max="9991" width="6.5" style="249" customWidth="1"/>
    <col min="9992" max="9992" width="8.375" style="249" customWidth="1"/>
    <col min="9993" max="9993" width="5.875" style="249" customWidth="1"/>
    <col min="9994" max="9994" width="1.25" style="249" customWidth="1"/>
    <col min="9995" max="9996" width="5" style="249" customWidth="1"/>
    <col min="9997" max="9999" width="3.5" style="249"/>
    <col min="10000" max="10000" width="2.75" style="249" customWidth="1"/>
    <col min="10001" max="10007" width="3.5" style="249"/>
    <col min="10008" max="10008" width="11.125" style="249" customWidth="1"/>
    <col min="10009" max="10009" width="17.875" style="249" customWidth="1"/>
    <col min="10010" max="10010" width="3.5" style="249"/>
    <col min="10011" max="10011" width="12.625" style="249" customWidth="1"/>
    <col min="10012" max="10239" width="3.5" style="249"/>
    <col min="10240" max="10240" width="5.125" style="249" customWidth="1"/>
    <col min="10241" max="10241" width="15.25" style="249" customWidth="1"/>
    <col min="10242" max="10242" width="10.25" style="249" customWidth="1"/>
    <col min="10243" max="10243" width="5.875" style="249" customWidth="1"/>
    <col min="10244" max="10244" width="10.875" style="249" customWidth="1"/>
    <col min="10245" max="10245" width="7.125" style="249" customWidth="1"/>
    <col min="10246" max="10246" width="10.875" style="249" customWidth="1"/>
    <col min="10247" max="10247" width="6.5" style="249" customWidth="1"/>
    <col min="10248" max="10248" width="8.375" style="249" customWidth="1"/>
    <col min="10249" max="10249" width="5.875" style="249" customWidth="1"/>
    <col min="10250" max="10250" width="1.25" style="249" customWidth="1"/>
    <col min="10251" max="10252" width="5" style="249" customWidth="1"/>
    <col min="10253" max="10255" width="3.5" style="249"/>
    <col min="10256" max="10256" width="2.75" style="249" customWidth="1"/>
    <col min="10257" max="10263" width="3.5" style="249"/>
    <col min="10264" max="10264" width="11.125" style="249" customWidth="1"/>
    <col min="10265" max="10265" width="17.875" style="249" customWidth="1"/>
    <col min="10266" max="10266" width="3.5" style="249"/>
    <col min="10267" max="10267" width="12.625" style="249" customWidth="1"/>
    <col min="10268" max="10495" width="3.5" style="249"/>
    <col min="10496" max="10496" width="5.125" style="249" customWidth="1"/>
    <col min="10497" max="10497" width="15.25" style="249" customWidth="1"/>
    <col min="10498" max="10498" width="10.25" style="249" customWidth="1"/>
    <col min="10499" max="10499" width="5.875" style="249" customWidth="1"/>
    <col min="10500" max="10500" width="10.875" style="249" customWidth="1"/>
    <col min="10501" max="10501" width="7.125" style="249" customWidth="1"/>
    <col min="10502" max="10502" width="10.875" style="249" customWidth="1"/>
    <col min="10503" max="10503" width="6.5" style="249" customWidth="1"/>
    <col min="10504" max="10504" width="8.375" style="249" customWidth="1"/>
    <col min="10505" max="10505" width="5.875" style="249" customWidth="1"/>
    <col min="10506" max="10506" width="1.25" style="249" customWidth="1"/>
    <col min="10507" max="10508" width="5" style="249" customWidth="1"/>
    <col min="10509" max="10511" width="3.5" style="249"/>
    <col min="10512" max="10512" width="2.75" style="249" customWidth="1"/>
    <col min="10513" max="10519" width="3.5" style="249"/>
    <col min="10520" max="10520" width="11.125" style="249" customWidth="1"/>
    <col min="10521" max="10521" width="17.875" style="249" customWidth="1"/>
    <col min="10522" max="10522" width="3.5" style="249"/>
    <col min="10523" max="10523" width="12.625" style="249" customWidth="1"/>
    <col min="10524" max="10751" width="3.5" style="249"/>
    <col min="10752" max="10752" width="5.125" style="249" customWidth="1"/>
    <col min="10753" max="10753" width="15.25" style="249" customWidth="1"/>
    <col min="10754" max="10754" width="10.25" style="249" customWidth="1"/>
    <col min="10755" max="10755" width="5.875" style="249" customWidth="1"/>
    <col min="10756" max="10756" width="10.875" style="249" customWidth="1"/>
    <col min="10757" max="10757" width="7.125" style="249" customWidth="1"/>
    <col min="10758" max="10758" width="10.875" style="249" customWidth="1"/>
    <col min="10759" max="10759" width="6.5" style="249" customWidth="1"/>
    <col min="10760" max="10760" width="8.375" style="249" customWidth="1"/>
    <col min="10761" max="10761" width="5.875" style="249" customWidth="1"/>
    <col min="10762" max="10762" width="1.25" style="249" customWidth="1"/>
    <col min="10763" max="10764" width="5" style="249" customWidth="1"/>
    <col min="10765" max="10767" width="3.5" style="249"/>
    <col min="10768" max="10768" width="2.75" style="249" customWidth="1"/>
    <col min="10769" max="10775" width="3.5" style="249"/>
    <col min="10776" max="10776" width="11.125" style="249" customWidth="1"/>
    <col min="10777" max="10777" width="17.875" style="249" customWidth="1"/>
    <col min="10778" max="10778" width="3.5" style="249"/>
    <col min="10779" max="10779" width="12.625" style="249" customWidth="1"/>
    <col min="10780" max="11007" width="3.5" style="249"/>
    <col min="11008" max="11008" width="5.125" style="249" customWidth="1"/>
    <col min="11009" max="11009" width="15.25" style="249" customWidth="1"/>
    <col min="11010" max="11010" width="10.25" style="249" customWidth="1"/>
    <col min="11011" max="11011" width="5.875" style="249" customWidth="1"/>
    <col min="11012" max="11012" width="10.875" style="249" customWidth="1"/>
    <col min="11013" max="11013" width="7.125" style="249" customWidth="1"/>
    <col min="11014" max="11014" width="10.875" style="249" customWidth="1"/>
    <col min="11015" max="11015" width="6.5" style="249" customWidth="1"/>
    <col min="11016" max="11016" width="8.375" style="249" customWidth="1"/>
    <col min="11017" max="11017" width="5.875" style="249" customWidth="1"/>
    <col min="11018" max="11018" width="1.25" style="249" customWidth="1"/>
    <col min="11019" max="11020" width="5" style="249" customWidth="1"/>
    <col min="11021" max="11023" width="3.5" style="249"/>
    <col min="11024" max="11024" width="2.75" style="249" customWidth="1"/>
    <col min="11025" max="11031" width="3.5" style="249"/>
    <col min="11032" max="11032" width="11.125" style="249" customWidth="1"/>
    <col min="11033" max="11033" width="17.875" style="249" customWidth="1"/>
    <col min="11034" max="11034" width="3.5" style="249"/>
    <col min="11035" max="11035" width="12.625" style="249" customWidth="1"/>
    <col min="11036" max="11263" width="3.5" style="249"/>
    <col min="11264" max="11264" width="5.125" style="249" customWidth="1"/>
    <col min="11265" max="11265" width="15.25" style="249" customWidth="1"/>
    <col min="11266" max="11266" width="10.25" style="249" customWidth="1"/>
    <col min="11267" max="11267" width="5.875" style="249" customWidth="1"/>
    <col min="11268" max="11268" width="10.875" style="249" customWidth="1"/>
    <col min="11269" max="11269" width="7.125" style="249" customWidth="1"/>
    <col min="11270" max="11270" width="10.875" style="249" customWidth="1"/>
    <col min="11271" max="11271" width="6.5" style="249" customWidth="1"/>
    <col min="11272" max="11272" width="8.375" style="249" customWidth="1"/>
    <col min="11273" max="11273" width="5.875" style="249" customWidth="1"/>
    <col min="11274" max="11274" width="1.25" style="249" customWidth="1"/>
    <col min="11275" max="11276" width="5" style="249" customWidth="1"/>
    <col min="11277" max="11279" width="3.5" style="249"/>
    <col min="11280" max="11280" width="2.75" style="249" customWidth="1"/>
    <col min="11281" max="11287" width="3.5" style="249"/>
    <col min="11288" max="11288" width="11.125" style="249" customWidth="1"/>
    <col min="11289" max="11289" width="17.875" style="249" customWidth="1"/>
    <col min="11290" max="11290" width="3.5" style="249"/>
    <col min="11291" max="11291" width="12.625" style="249" customWidth="1"/>
    <col min="11292" max="11519" width="3.5" style="249"/>
    <col min="11520" max="11520" width="5.125" style="249" customWidth="1"/>
    <col min="11521" max="11521" width="15.25" style="249" customWidth="1"/>
    <col min="11522" max="11522" width="10.25" style="249" customWidth="1"/>
    <col min="11523" max="11523" width="5.875" style="249" customWidth="1"/>
    <col min="11524" max="11524" width="10.875" style="249" customWidth="1"/>
    <col min="11525" max="11525" width="7.125" style="249" customWidth="1"/>
    <col min="11526" max="11526" width="10.875" style="249" customWidth="1"/>
    <col min="11527" max="11527" width="6.5" style="249" customWidth="1"/>
    <col min="11528" max="11528" width="8.375" style="249" customWidth="1"/>
    <col min="11529" max="11529" width="5.875" style="249" customWidth="1"/>
    <col min="11530" max="11530" width="1.25" style="249" customWidth="1"/>
    <col min="11531" max="11532" width="5" style="249" customWidth="1"/>
    <col min="11533" max="11535" width="3.5" style="249"/>
    <col min="11536" max="11536" width="2.75" style="249" customWidth="1"/>
    <col min="11537" max="11543" width="3.5" style="249"/>
    <col min="11544" max="11544" width="11.125" style="249" customWidth="1"/>
    <col min="11545" max="11545" width="17.875" style="249" customWidth="1"/>
    <col min="11546" max="11546" width="3.5" style="249"/>
    <col min="11547" max="11547" width="12.625" style="249" customWidth="1"/>
    <col min="11548" max="11775" width="3.5" style="249"/>
    <col min="11776" max="11776" width="5.125" style="249" customWidth="1"/>
    <col min="11777" max="11777" width="15.25" style="249" customWidth="1"/>
    <col min="11778" max="11778" width="10.25" style="249" customWidth="1"/>
    <col min="11779" max="11779" width="5.875" style="249" customWidth="1"/>
    <col min="11780" max="11780" width="10.875" style="249" customWidth="1"/>
    <col min="11781" max="11781" width="7.125" style="249" customWidth="1"/>
    <col min="11782" max="11782" width="10.875" style="249" customWidth="1"/>
    <col min="11783" max="11783" width="6.5" style="249" customWidth="1"/>
    <col min="11784" max="11784" width="8.375" style="249" customWidth="1"/>
    <col min="11785" max="11785" width="5.875" style="249" customWidth="1"/>
    <col min="11786" max="11786" width="1.25" style="249" customWidth="1"/>
    <col min="11787" max="11788" width="5" style="249" customWidth="1"/>
    <col min="11789" max="11791" width="3.5" style="249"/>
    <col min="11792" max="11792" width="2.75" style="249" customWidth="1"/>
    <col min="11793" max="11799" width="3.5" style="249"/>
    <col min="11800" max="11800" width="11.125" style="249" customWidth="1"/>
    <col min="11801" max="11801" width="17.875" style="249" customWidth="1"/>
    <col min="11802" max="11802" width="3.5" style="249"/>
    <col min="11803" max="11803" width="12.625" style="249" customWidth="1"/>
    <col min="11804" max="12031" width="3.5" style="249"/>
    <col min="12032" max="12032" width="5.125" style="249" customWidth="1"/>
    <col min="12033" max="12033" width="15.25" style="249" customWidth="1"/>
    <col min="12034" max="12034" width="10.25" style="249" customWidth="1"/>
    <col min="12035" max="12035" width="5.875" style="249" customWidth="1"/>
    <col min="12036" max="12036" width="10.875" style="249" customWidth="1"/>
    <col min="12037" max="12037" width="7.125" style="249" customWidth="1"/>
    <col min="12038" max="12038" width="10.875" style="249" customWidth="1"/>
    <col min="12039" max="12039" width="6.5" style="249" customWidth="1"/>
    <col min="12040" max="12040" width="8.375" style="249" customWidth="1"/>
    <col min="12041" max="12041" width="5.875" style="249" customWidth="1"/>
    <col min="12042" max="12042" width="1.25" style="249" customWidth="1"/>
    <col min="12043" max="12044" width="5" style="249" customWidth="1"/>
    <col min="12045" max="12047" width="3.5" style="249"/>
    <col min="12048" max="12048" width="2.75" style="249" customWidth="1"/>
    <col min="12049" max="12055" width="3.5" style="249"/>
    <col min="12056" max="12056" width="11.125" style="249" customWidth="1"/>
    <col min="12057" max="12057" width="17.875" style="249" customWidth="1"/>
    <col min="12058" max="12058" width="3.5" style="249"/>
    <col min="12059" max="12059" width="12.625" style="249" customWidth="1"/>
    <col min="12060" max="12287" width="3.5" style="249"/>
    <col min="12288" max="12288" width="5.125" style="249" customWidth="1"/>
    <col min="12289" max="12289" width="15.25" style="249" customWidth="1"/>
    <col min="12290" max="12290" width="10.25" style="249" customWidth="1"/>
    <col min="12291" max="12291" width="5.875" style="249" customWidth="1"/>
    <col min="12292" max="12292" width="10.875" style="249" customWidth="1"/>
    <col min="12293" max="12293" width="7.125" style="249" customWidth="1"/>
    <col min="12294" max="12294" width="10.875" style="249" customWidth="1"/>
    <col min="12295" max="12295" width="6.5" style="249" customWidth="1"/>
    <col min="12296" max="12296" width="8.375" style="249" customWidth="1"/>
    <col min="12297" max="12297" width="5.875" style="249" customWidth="1"/>
    <col min="12298" max="12298" width="1.25" style="249" customWidth="1"/>
    <col min="12299" max="12300" width="5" style="249" customWidth="1"/>
    <col min="12301" max="12303" width="3.5" style="249"/>
    <col min="12304" max="12304" width="2.75" style="249" customWidth="1"/>
    <col min="12305" max="12311" width="3.5" style="249"/>
    <col min="12312" max="12312" width="11.125" style="249" customWidth="1"/>
    <col min="12313" max="12313" width="17.875" style="249" customWidth="1"/>
    <col min="12314" max="12314" width="3.5" style="249"/>
    <col min="12315" max="12315" width="12.625" style="249" customWidth="1"/>
    <col min="12316" max="12543" width="3.5" style="249"/>
    <col min="12544" max="12544" width="5.125" style="249" customWidth="1"/>
    <col min="12545" max="12545" width="15.25" style="249" customWidth="1"/>
    <col min="12546" max="12546" width="10.25" style="249" customWidth="1"/>
    <col min="12547" max="12547" width="5.875" style="249" customWidth="1"/>
    <col min="12548" max="12548" width="10.875" style="249" customWidth="1"/>
    <col min="12549" max="12549" width="7.125" style="249" customWidth="1"/>
    <col min="12550" max="12550" width="10.875" style="249" customWidth="1"/>
    <col min="12551" max="12551" width="6.5" style="249" customWidth="1"/>
    <col min="12552" max="12552" width="8.375" style="249" customWidth="1"/>
    <col min="12553" max="12553" width="5.875" style="249" customWidth="1"/>
    <col min="12554" max="12554" width="1.25" style="249" customWidth="1"/>
    <col min="12555" max="12556" width="5" style="249" customWidth="1"/>
    <col min="12557" max="12559" width="3.5" style="249"/>
    <col min="12560" max="12560" width="2.75" style="249" customWidth="1"/>
    <col min="12561" max="12567" width="3.5" style="249"/>
    <col min="12568" max="12568" width="11.125" style="249" customWidth="1"/>
    <col min="12569" max="12569" width="17.875" style="249" customWidth="1"/>
    <col min="12570" max="12570" width="3.5" style="249"/>
    <col min="12571" max="12571" width="12.625" style="249" customWidth="1"/>
    <col min="12572" max="12799" width="3.5" style="249"/>
    <col min="12800" max="12800" width="5.125" style="249" customWidth="1"/>
    <col min="12801" max="12801" width="15.25" style="249" customWidth="1"/>
    <col min="12802" max="12802" width="10.25" style="249" customWidth="1"/>
    <col min="12803" max="12803" width="5.875" style="249" customWidth="1"/>
    <col min="12804" max="12804" width="10.875" style="249" customWidth="1"/>
    <col min="12805" max="12805" width="7.125" style="249" customWidth="1"/>
    <col min="12806" max="12806" width="10.875" style="249" customWidth="1"/>
    <col min="12807" max="12807" width="6.5" style="249" customWidth="1"/>
    <col min="12808" max="12808" width="8.375" style="249" customWidth="1"/>
    <col min="12809" max="12809" width="5.875" style="249" customWidth="1"/>
    <col min="12810" max="12810" width="1.25" style="249" customWidth="1"/>
    <col min="12811" max="12812" width="5" style="249" customWidth="1"/>
    <col min="12813" max="12815" width="3.5" style="249"/>
    <col min="12816" max="12816" width="2.75" style="249" customWidth="1"/>
    <col min="12817" max="12823" width="3.5" style="249"/>
    <col min="12824" max="12824" width="11.125" style="249" customWidth="1"/>
    <col min="12825" max="12825" width="17.875" style="249" customWidth="1"/>
    <col min="12826" max="12826" width="3.5" style="249"/>
    <col min="12827" max="12827" width="12.625" style="249" customWidth="1"/>
    <col min="12828" max="13055" width="3.5" style="249"/>
    <col min="13056" max="13056" width="5.125" style="249" customWidth="1"/>
    <col min="13057" max="13057" width="15.25" style="249" customWidth="1"/>
    <col min="13058" max="13058" width="10.25" style="249" customWidth="1"/>
    <col min="13059" max="13059" width="5.875" style="249" customWidth="1"/>
    <col min="13060" max="13060" width="10.875" style="249" customWidth="1"/>
    <col min="13061" max="13061" width="7.125" style="249" customWidth="1"/>
    <col min="13062" max="13062" width="10.875" style="249" customWidth="1"/>
    <col min="13063" max="13063" width="6.5" style="249" customWidth="1"/>
    <col min="13064" max="13064" width="8.375" style="249" customWidth="1"/>
    <col min="13065" max="13065" width="5.875" style="249" customWidth="1"/>
    <col min="13066" max="13066" width="1.25" style="249" customWidth="1"/>
    <col min="13067" max="13068" width="5" style="249" customWidth="1"/>
    <col min="13069" max="13071" width="3.5" style="249"/>
    <col min="13072" max="13072" width="2.75" style="249" customWidth="1"/>
    <col min="13073" max="13079" width="3.5" style="249"/>
    <col min="13080" max="13080" width="11.125" style="249" customWidth="1"/>
    <col min="13081" max="13081" width="17.875" style="249" customWidth="1"/>
    <col min="13082" max="13082" width="3.5" style="249"/>
    <col min="13083" max="13083" width="12.625" style="249" customWidth="1"/>
    <col min="13084" max="13311" width="3.5" style="249"/>
    <col min="13312" max="13312" width="5.125" style="249" customWidth="1"/>
    <col min="13313" max="13313" width="15.25" style="249" customWidth="1"/>
    <col min="13314" max="13314" width="10.25" style="249" customWidth="1"/>
    <col min="13315" max="13315" width="5.875" style="249" customWidth="1"/>
    <col min="13316" max="13316" width="10.875" style="249" customWidth="1"/>
    <col min="13317" max="13317" width="7.125" style="249" customWidth="1"/>
    <col min="13318" max="13318" width="10.875" style="249" customWidth="1"/>
    <col min="13319" max="13319" width="6.5" style="249" customWidth="1"/>
    <col min="13320" max="13320" width="8.375" style="249" customWidth="1"/>
    <col min="13321" max="13321" width="5.875" style="249" customWidth="1"/>
    <col min="13322" max="13322" width="1.25" style="249" customWidth="1"/>
    <col min="13323" max="13324" width="5" style="249" customWidth="1"/>
    <col min="13325" max="13327" width="3.5" style="249"/>
    <col min="13328" max="13328" width="2.75" style="249" customWidth="1"/>
    <col min="13329" max="13335" width="3.5" style="249"/>
    <col min="13336" max="13336" width="11.125" style="249" customWidth="1"/>
    <col min="13337" max="13337" width="17.875" style="249" customWidth="1"/>
    <col min="13338" max="13338" width="3.5" style="249"/>
    <col min="13339" max="13339" width="12.625" style="249" customWidth="1"/>
    <col min="13340" max="13567" width="3.5" style="249"/>
    <col min="13568" max="13568" width="5.125" style="249" customWidth="1"/>
    <col min="13569" max="13569" width="15.25" style="249" customWidth="1"/>
    <col min="13570" max="13570" width="10.25" style="249" customWidth="1"/>
    <col min="13571" max="13571" width="5.875" style="249" customWidth="1"/>
    <col min="13572" max="13572" width="10.875" style="249" customWidth="1"/>
    <col min="13573" max="13573" width="7.125" style="249" customWidth="1"/>
    <col min="13574" max="13574" width="10.875" style="249" customWidth="1"/>
    <col min="13575" max="13575" width="6.5" style="249" customWidth="1"/>
    <col min="13576" max="13576" width="8.375" style="249" customWidth="1"/>
    <col min="13577" max="13577" width="5.875" style="249" customWidth="1"/>
    <col min="13578" max="13578" width="1.25" style="249" customWidth="1"/>
    <col min="13579" max="13580" width="5" style="249" customWidth="1"/>
    <col min="13581" max="13583" width="3.5" style="249"/>
    <col min="13584" max="13584" width="2.75" style="249" customWidth="1"/>
    <col min="13585" max="13591" width="3.5" style="249"/>
    <col min="13592" max="13592" width="11.125" style="249" customWidth="1"/>
    <col min="13593" max="13593" width="17.875" style="249" customWidth="1"/>
    <col min="13594" max="13594" width="3.5" style="249"/>
    <col min="13595" max="13595" width="12.625" style="249" customWidth="1"/>
    <col min="13596" max="13823" width="3.5" style="249"/>
    <col min="13824" max="13824" width="5.125" style="249" customWidth="1"/>
    <col min="13825" max="13825" width="15.25" style="249" customWidth="1"/>
    <col min="13826" max="13826" width="10.25" style="249" customWidth="1"/>
    <col min="13827" max="13827" width="5.875" style="249" customWidth="1"/>
    <col min="13828" max="13828" width="10.875" style="249" customWidth="1"/>
    <col min="13829" max="13829" width="7.125" style="249" customWidth="1"/>
    <col min="13830" max="13830" width="10.875" style="249" customWidth="1"/>
    <col min="13831" max="13831" width="6.5" style="249" customWidth="1"/>
    <col min="13832" max="13832" width="8.375" style="249" customWidth="1"/>
    <col min="13833" max="13833" width="5.875" style="249" customWidth="1"/>
    <col min="13834" max="13834" width="1.25" style="249" customWidth="1"/>
    <col min="13835" max="13836" width="5" style="249" customWidth="1"/>
    <col min="13837" max="13839" width="3.5" style="249"/>
    <col min="13840" max="13840" width="2.75" style="249" customWidth="1"/>
    <col min="13841" max="13847" width="3.5" style="249"/>
    <col min="13848" max="13848" width="11.125" style="249" customWidth="1"/>
    <col min="13849" max="13849" width="17.875" style="249" customWidth="1"/>
    <col min="13850" max="13850" width="3.5" style="249"/>
    <col min="13851" max="13851" width="12.625" style="249" customWidth="1"/>
    <col min="13852" max="14079" width="3.5" style="249"/>
    <col min="14080" max="14080" width="5.125" style="249" customWidth="1"/>
    <col min="14081" max="14081" width="15.25" style="249" customWidth="1"/>
    <col min="14082" max="14082" width="10.25" style="249" customWidth="1"/>
    <col min="14083" max="14083" width="5.875" style="249" customWidth="1"/>
    <col min="14084" max="14084" width="10.875" style="249" customWidth="1"/>
    <col min="14085" max="14085" width="7.125" style="249" customWidth="1"/>
    <col min="14086" max="14086" width="10.875" style="249" customWidth="1"/>
    <col min="14087" max="14087" width="6.5" style="249" customWidth="1"/>
    <col min="14088" max="14088" width="8.375" style="249" customWidth="1"/>
    <col min="14089" max="14089" width="5.875" style="249" customWidth="1"/>
    <col min="14090" max="14090" width="1.25" style="249" customWidth="1"/>
    <col min="14091" max="14092" width="5" style="249" customWidth="1"/>
    <col min="14093" max="14095" width="3.5" style="249"/>
    <col min="14096" max="14096" width="2.75" style="249" customWidth="1"/>
    <col min="14097" max="14103" width="3.5" style="249"/>
    <col min="14104" max="14104" width="11.125" style="249" customWidth="1"/>
    <col min="14105" max="14105" width="17.875" style="249" customWidth="1"/>
    <col min="14106" max="14106" width="3.5" style="249"/>
    <col min="14107" max="14107" width="12.625" style="249" customWidth="1"/>
    <col min="14108" max="14335" width="3.5" style="249"/>
    <col min="14336" max="14336" width="5.125" style="249" customWidth="1"/>
    <col min="14337" max="14337" width="15.25" style="249" customWidth="1"/>
    <col min="14338" max="14338" width="10.25" style="249" customWidth="1"/>
    <col min="14339" max="14339" width="5.875" style="249" customWidth="1"/>
    <col min="14340" max="14340" width="10.875" style="249" customWidth="1"/>
    <col min="14341" max="14341" width="7.125" style="249" customWidth="1"/>
    <col min="14342" max="14342" width="10.875" style="249" customWidth="1"/>
    <col min="14343" max="14343" width="6.5" style="249" customWidth="1"/>
    <col min="14344" max="14344" width="8.375" style="249" customWidth="1"/>
    <col min="14345" max="14345" width="5.875" style="249" customWidth="1"/>
    <col min="14346" max="14346" width="1.25" style="249" customWidth="1"/>
    <col min="14347" max="14348" width="5" style="249" customWidth="1"/>
    <col min="14349" max="14351" width="3.5" style="249"/>
    <col min="14352" max="14352" width="2.75" style="249" customWidth="1"/>
    <col min="14353" max="14359" width="3.5" style="249"/>
    <col min="14360" max="14360" width="11.125" style="249" customWidth="1"/>
    <col min="14361" max="14361" width="17.875" style="249" customWidth="1"/>
    <col min="14362" max="14362" width="3.5" style="249"/>
    <col min="14363" max="14363" width="12.625" style="249" customWidth="1"/>
    <col min="14364" max="14591" width="3.5" style="249"/>
    <col min="14592" max="14592" width="5.125" style="249" customWidth="1"/>
    <col min="14593" max="14593" width="15.25" style="249" customWidth="1"/>
    <col min="14594" max="14594" width="10.25" style="249" customWidth="1"/>
    <col min="14595" max="14595" width="5.875" style="249" customWidth="1"/>
    <col min="14596" max="14596" width="10.875" style="249" customWidth="1"/>
    <col min="14597" max="14597" width="7.125" style="249" customWidth="1"/>
    <col min="14598" max="14598" width="10.875" style="249" customWidth="1"/>
    <col min="14599" max="14599" width="6.5" style="249" customWidth="1"/>
    <col min="14600" max="14600" width="8.375" style="249" customWidth="1"/>
    <col min="14601" max="14601" width="5.875" style="249" customWidth="1"/>
    <col min="14602" max="14602" width="1.25" style="249" customWidth="1"/>
    <col min="14603" max="14604" width="5" style="249" customWidth="1"/>
    <col min="14605" max="14607" width="3.5" style="249"/>
    <col min="14608" max="14608" width="2.75" style="249" customWidth="1"/>
    <col min="14609" max="14615" width="3.5" style="249"/>
    <col min="14616" max="14616" width="11.125" style="249" customWidth="1"/>
    <col min="14617" max="14617" width="17.875" style="249" customWidth="1"/>
    <col min="14618" max="14618" width="3.5" style="249"/>
    <col min="14619" max="14619" width="12.625" style="249" customWidth="1"/>
    <col min="14620" max="14847" width="3.5" style="249"/>
    <col min="14848" max="14848" width="5.125" style="249" customWidth="1"/>
    <col min="14849" max="14849" width="15.25" style="249" customWidth="1"/>
    <col min="14850" max="14850" width="10.25" style="249" customWidth="1"/>
    <col min="14851" max="14851" width="5.875" style="249" customWidth="1"/>
    <col min="14852" max="14852" width="10.875" style="249" customWidth="1"/>
    <col min="14853" max="14853" width="7.125" style="249" customWidth="1"/>
    <col min="14854" max="14854" width="10.875" style="249" customWidth="1"/>
    <col min="14855" max="14855" width="6.5" style="249" customWidth="1"/>
    <col min="14856" max="14856" width="8.375" style="249" customWidth="1"/>
    <col min="14857" max="14857" width="5.875" style="249" customWidth="1"/>
    <col min="14858" max="14858" width="1.25" style="249" customWidth="1"/>
    <col min="14859" max="14860" width="5" style="249" customWidth="1"/>
    <col min="14861" max="14863" width="3.5" style="249"/>
    <col min="14864" max="14864" width="2.75" style="249" customWidth="1"/>
    <col min="14865" max="14871" width="3.5" style="249"/>
    <col min="14872" max="14872" width="11.125" style="249" customWidth="1"/>
    <col min="14873" max="14873" width="17.875" style="249" customWidth="1"/>
    <col min="14874" max="14874" width="3.5" style="249"/>
    <col min="14875" max="14875" width="12.625" style="249" customWidth="1"/>
    <col min="14876" max="15103" width="3.5" style="249"/>
    <col min="15104" max="15104" width="5.125" style="249" customWidth="1"/>
    <col min="15105" max="15105" width="15.25" style="249" customWidth="1"/>
    <col min="15106" max="15106" width="10.25" style="249" customWidth="1"/>
    <col min="15107" max="15107" width="5.875" style="249" customWidth="1"/>
    <col min="15108" max="15108" width="10.875" style="249" customWidth="1"/>
    <col min="15109" max="15109" width="7.125" style="249" customWidth="1"/>
    <col min="15110" max="15110" width="10.875" style="249" customWidth="1"/>
    <col min="15111" max="15111" width="6.5" style="249" customWidth="1"/>
    <col min="15112" max="15112" width="8.375" style="249" customWidth="1"/>
    <col min="15113" max="15113" width="5.875" style="249" customWidth="1"/>
    <col min="15114" max="15114" width="1.25" style="249" customWidth="1"/>
    <col min="15115" max="15116" width="5" style="249" customWidth="1"/>
    <col min="15117" max="15119" width="3.5" style="249"/>
    <col min="15120" max="15120" width="2.75" style="249" customWidth="1"/>
    <col min="15121" max="15127" width="3.5" style="249"/>
    <col min="15128" max="15128" width="11.125" style="249" customWidth="1"/>
    <col min="15129" max="15129" width="17.875" style="249" customWidth="1"/>
    <col min="15130" max="15130" width="3.5" style="249"/>
    <col min="15131" max="15131" width="12.625" style="249" customWidth="1"/>
    <col min="15132" max="15359" width="3.5" style="249"/>
    <col min="15360" max="15360" width="5.125" style="249" customWidth="1"/>
    <col min="15361" max="15361" width="15.25" style="249" customWidth="1"/>
    <col min="15362" max="15362" width="10.25" style="249" customWidth="1"/>
    <col min="15363" max="15363" width="5.875" style="249" customWidth="1"/>
    <col min="15364" max="15364" width="10.875" style="249" customWidth="1"/>
    <col min="15365" max="15365" width="7.125" style="249" customWidth="1"/>
    <col min="15366" max="15366" width="10.875" style="249" customWidth="1"/>
    <col min="15367" max="15367" width="6.5" style="249" customWidth="1"/>
    <col min="15368" max="15368" width="8.375" style="249" customWidth="1"/>
    <col min="15369" max="15369" width="5.875" style="249" customWidth="1"/>
    <col min="15370" max="15370" width="1.25" style="249" customWidth="1"/>
    <col min="15371" max="15372" width="5" style="249" customWidth="1"/>
    <col min="15373" max="15375" width="3.5" style="249"/>
    <col min="15376" max="15376" width="2.75" style="249" customWidth="1"/>
    <col min="15377" max="15383" width="3.5" style="249"/>
    <col min="15384" max="15384" width="11.125" style="249" customWidth="1"/>
    <col min="15385" max="15385" width="17.875" style="249" customWidth="1"/>
    <col min="15386" max="15386" width="3.5" style="249"/>
    <col min="15387" max="15387" width="12.625" style="249" customWidth="1"/>
    <col min="15388" max="15615" width="3.5" style="249"/>
    <col min="15616" max="15616" width="5.125" style="249" customWidth="1"/>
    <col min="15617" max="15617" width="15.25" style="249" customWidth="1"/>
    <col min="15618" max="15618" width="10.25" style="249" customWidth="1"/>
    <col min="15619" max="15619" width="5.875" style="249" customWidth="1"/>
    <col min="15620" max="15620" width="10.875" style="249" customWidth="1"/>
    <col min="15621" max="15621" width="7.125" style="249" customWidth="1"/>
    <col min="15622" max="15622" width="10.875" style="249" customWidth="1"/>
    <col min="15623" max="15623" width="6.5" style="249" customWidth="1"/>
    <col min="15624" max="15624" width="8.375" style="249" customWidth="1"/>
    <col min="15625" max="15625" width="5.875" style="249" customWidth="1"/>
    <col min="15626" max="15626" width="1.25" style="249" customWidth="1"/>
    <col min="15627" max="15628" width="5" style="249" customWidth="1"/>
    <col min="15629" max="15631" width="3.5" style="249"/>
    <col min="15632" max="15632" width="2.75" style="249" customWidth="1"/>
    <col min="15633" max="15639" width="3.5" style="249"/>
    <col min="15640" max="15640" width="11.125" style="249" customWidth="1"/>
    <col min="15641" max="15641" width="17.875" style="249" customWidth="1"/>
    <col min="15642" max="15642" width="3.5" style="249"/>
    <col min="15643" max="15643" width="12.625" style="249" customWidth="1"/>
    <col min="15644" max="15871" width="3.5" style="249"/>
    <col min="15872" max="15872" width="5.125" style="249" customWidth="1"/>
    <col min="15873" max="15873" width="15.25" style="249" customWidth="1"/>
    <col min="15874" max="15874" width="10.25" style="249" customWidth="1"/>
    <col min="15875" max="15875" width="5.875" style="249" customWidth="1"/>
    <col min="15876" max="15876" width="10.875" style="249" customWidth="1"/>
    <col min="15877" max="15877" width="7.125" style="249" customWidth="1"/>
    <col min="15878" max="15878" width="10.875" style="249" customWidth="1"/>
    <col min="15879" max="15879" width="6.5" style="249" customWidth="1"/>
    <col min="15880" max="15880" width="8.375" style="249" customWidth="1"/>
    <col min="15881" max="15881" width="5.875" style="249" customWidth="1"/>
    <col min="15882" max="15882" width="1.25" style="249" customWidth="1"/>
    <col min="15883" max="15884" width="5" style="249" customWidth="1"/>
    <col min="15885" max="15887" width="3.5" style="249"/>
    <col min="15888" max="15888" width="2.75" style="249" customWidth="1"/>
    <col min="15889" max="15895" width="3.5" style="249"/>
    <col min="15896" max="15896" width="11.125" style="249" customWidth="1"/>
    <col min="15897" max="15897" width="17.875" style="249" customWidth="1"/>
    <col min="15898" max="15898" width="3.5" style="249"/>
    <col min="15899" max="15899" width="12.625" style="249" customWidth="1"/>
    <col min="15900" max="16127" width="3.5" style="249"/>
    <col min="16128" max="16128" width="5.125" style="249" customWidth="1"/>
    <col min="16129" max="16129" width="15.25" style="249" customWidth="1"/>
    <col min="16130" max="16130" width="10.25" style="249" customWidth="1"/>
    <col min="16131" max="16131" width="5.875" style="249" customWidth="1"/>
    <col min="16132" max="16132" width="10.875" style="249" customWidth="1"/>
    <col min="16133" max="16133" width="7.125" style="249" customWidth="1"/>
    <col min="16134" max="16134" width="10.875" style="249" customWidth="1"/>
    <col min="16135" max="16135" width="6.5" style="249" customWidth="1"/>
    <col min="16136" max="16136" width="8.375" style="249" customWidth="1"/>
    <col min="16137" max="16137" width="5.875" style="249" customWidth="1"/>
    <col min="16138" max="16138" width="1.25" style="249" customWidth="1"/>
    <col min="16139" max="16140" width="5" style="249" customWidth="1"/>
    <col min="16141" max="16143" width="3.5" style="249"/>
    <col min="16144" max="16144" width="2.75" style="249" customWidth="1"/>
    <col min="16145" max="16151" width="3.5" style="249"/>
    <col min="16152" max="16152" width="11.125" style="249" customWidth="1"/>
    <col min="16153" max="16153" width="17.875" style="249" customWidth="1"/>
    <col min="16154" max="16154" width="3.5" style="249"/>
    <col min="16155" max="16155" width="12.625" style="249" customWidth="1"/>
    <col min="16156" max="16384" width="3.5" style="249"/>
  </cols>
  <sheetData>
    <row r="1" spans="1:24" ht="21.75" customHeight="1" x14ac:dyDescent="0.15">
      <c r="A1" s="246"/>
      <c r="B1" s="548"/>
      <c r="C1" s="248"/>
      <c r="D1" s="248"/>
      <c r="E1" s="248"/>
      <c r="F1" s="248"/>
      <c r="G1" s="248"/>
      <c r="H1" s="248"/>
      <c r="I1" s="248"/>
      <c r="J1" s="248"/>
      <c r="K1" s="248"/>
      <c r="L1" s="248"/>
      <c r="M1" s="248"/>
      <c r="N1" s="248"/>
      <c r="O1" s="248"/>
      <c r="P1" s="248"/>
      <c r="Q1" s="248"/>
      <c r="R1" s="248"/>
      <c r="S1" s="732"/>
      <c r="T1" s="732"/>
      <c r="U1" s="732"/>
      <c r="V1" s="732"/>
      <c r="W1" s="732"/>
    </row>
    <row r="2" spans="1:24" ht="21.75" customHeight="1" x14ac:dyDescent="0.15">
      <c r="A2" s="248" t="s">
        <v>731</v>
      </c>
      <c r="B2" s="549"/>
      <c r="C2" s="250"/>
      <c r="D2" s="248"/>
      <c r="E2" s="248"/>
      <c r="F2" s="248"/>
      <c r="G2" s="251"/>
      <c r="H2" s="248"/>
      <c r="I2" s="248"/>
      <c r="J2" s="248"/>
      <c r="K2" s="248"/>
      <c r="L2" s="248"/>
      <c r="M2" s="248"/>
      <c r="N2" s="248"/>
      <c r="O2" s="248"/>
      <c r="P2" s="248"/>
      <c r="Q2" s="248"/>
      <c r="R2" s="248"/>
      <c r="S2" s="732"/>
      <c r="T2" s="732"/>
      <c r="U2" s="732"/>
      <c r="V2" s="732"/>
      <c r="W2" s="732"/>
    </row>
    <row r="3" spans="1:24" ht="18" customHeight="1" x14ac:dyDescent="0.15">
      <c r="A3" s="248"/>
      <c r="B3" s="248" t="s">
        <v>691</v>
      </c>
      <c r="C3" s="250"/>
      <c r="D3" s="248"/>
      <c r="E3" s="248"/>
      <c r="F3" s="248"/>
      <c r="G3" s="251"/>
      <c r="H3" s="248"/>
      <c r="I3" s="248"/>
      <c r="J3" s="248"/>
      <c r="K3" s="248"/>
      <c r="L3" s="248"/>
      <c r="M3" s="248"/>
      <c r="N3" s="248"/>
      <c r="O3" s="248"/>
      <c r="P3" s="248"/>
      <c r="Q3" s="248"/>
      <c r="R3" s="248"/>
      <c r="S3" s="543"/>
      <c r="T3" s="543"/>
      <c r="U3" s="543"/>
      <c r="V3" s="543"/>
      <c r="W3" s="543"/>
    </row>
    <row r="4" spans="1:24" ht="18" customHeight="1" x14ac:dyDescent="0.15">
      <c r="A4" s="248"/>
      <c r="B4" s="248" t="s">
        <v>546</v>
      </c>
      <c r="C4" s="250"/>
      <c r="D4" s="248"/>
      <c r="E4" s="248"/>
      <c r="F4" s="248"/>
      <c r="G4" s="248"/>
      <c r="H4" s="248"/>
      <c r="I4" s="248"/>
      <c r="J4" s="248"/>
      <c r="K4" s="248"/>
      <c r="L4" s="248"/>
      <c r="M4" s="248"/>
      <c r="N4" s="248"/>
      <c r="O4" s="248"/>
      <c r="P4" s="248"/>
      <c r="Q4" s="248"/>
      <c r="R4" s="248"/>
      <c r="S4" s="732"/>
      <c r="T4" s="732"/>
      <c r="U4" s="732"/>
      <c r="V4" s="732"/>
      <c r="W4" s="732"/>
    </row>
    <row r="5" spans="1:24" ht="14.25" customHeight="1" x14ac:dyDescent="0.15">
      <c r="A5" s="252"/>
      <c r="B5" s="253"/>
      <c r="C5" s="254"/>
      <c r="D5" s="255"/>
      <c r="E5" s="256"/>
      <c r="F5" s="256"/>
      <c r="G5" s="256"/>
      <c r="H5" s="256"/>
      <c r="I5" s="256"/>
      <c r="J5" s="256"/>
      <c r="K5" s="256"/>
      <c r="L5" s="256"/>
      <c r="M5" s="256"/>
      <c r="N5" s="256"/>
      <c r="O5" s="256"/>
      <c r="P5" s="256"/>
      <c r="Q5" s="256"/>
      <c r="R5" s="256"/>
      <c r="S5" s="256"/>
      <c r="T5" s="256"/>
      <c r="U5" s="256"/>
      <c r="V5" s="256"/>
      <c r="W5" s="256"/>
      <c r="X5" s="257"/>
    </row>
    <row r="6" spans="1:24" ht="12" customHeight="1" x14ac:dyDescent="0.15">
      <c r="A6" s="733" t="s">
        <v>505</v>
      </c>
      <c r="B6" s="734"/>
      <c r="C6" s="734"/>
      <c r="D6" s="734"/>
      <c r="E6" s="729" t="s">
        <v>506</v>
      </c>
      <c r="F6" s="736"/>
      <c r="G6" s="736"/>
      <c r="H6" s="736" t="s">
        <v>507</v>
      </c>
      <c r="I6" s="729" t="s">
        <v>508</v>
      </c>
      <c r="J6" s="739"/>
      <c r="K6" s="739"/>
      <c r="L6" s="739"/>
      <c r="M6" s="740" t="s">
        <v>683</v>
      </c>
      <c r="N6" s="741"/>
      <c r="O6" s="741"/>
      <c r="P6" s="741"/>
      <c r="Q6" s="741"/>
      <c r="R6" s="741"/>
      <c r="S6" s="741"/>
      <c r="T6" s="741"/>
      <c r="U6" s="741"/>
      <c r="V6" s="741"/>
      <c r="W6" s="742"/>
      <c r="X6" s="730" t="s">
        <v>509</v>
      </c>
    </row>
    <row r="7" spans="1:24" ht="32.25" customHeight="1" x14ac:dyDescent="0.15">
      <c r="A7" s="734"/>
      <c r="B7" s="735"/>
      <c r="C7" s="735"/>
      <c r="D7" s="735"/>
      <c r="E7" s="737"/>
      <c r="F7" s="737"/>
      <c r="G7" s="737"/>
      <c r="H7" s="738"/>
      <c r="I7" s="737"/>
      <c r="J7" s="737"/>
      <c r="K7" s="737"/>
      <c r="L7" s="737"/>
      <c r="M7" s="743"/>
      <c r="N7" s="744"/>
      <c r="O7" s="744"/>
      <c r="P7" s="744"/>
      <c r="Q7" s="744"/>
      <c r="R7" s="744"/>
      <c r="S7" s="744"/>
      <c r="T7" s="744"/>
      <c r="U7" s="744"/>
      <c r="V7" s="744"/>
      <c r="W7" s="745"/>
      <c r="X7" s="731"/>
    </row>
    <row r="8" spans="1:24" ht="50.1" customHeight="1" x14ac:dyDescent="0.15">
      <c r="A8" s="545" t="s">
        <v>378</v>
      </c>
      <c r="B8" s="728"/>
      <c r="C8" s="728"/>
      <c r="D8" s="728"/>
      <c r="E8" s="729"/>
      <c r="F8" s="729"/>
      <c r="G8" s="729"/>
      <c r="H8" s="550"/>
      <c r="I8" s="729"/>
      <c r="J8" s="729"/>
      <c r="K8" s="729"/>
      <c r="L8" s="729"/>
      <c r="M8" s="729"/>
      <c r="N8" s="729"/>
      <c r="O8" s="729"/>
      <c r="P8" s="729"/>
      <c r="Q8" s="729"/>
      <c r="R8" s="729"/>
      <c r="S8" s="729"/>
      <c r="T8" s="729"/>
      <c r="U8" s="729"/>
      <c r="V8" s="729"/>
      <c r="W8" s="729"/>
      <c r="X8" s="546" t="s">
        <v>510</v>
      </c>
    </row>
    <row r="9" spans="1:24" ht="50.1" customHeight="1" x14ac:dyDescent="0.15">
      <c r="A9" s="547" t="s">
        <v>192</v>
      </c>
      <c r="B9" s="728"/>
      <c r="C9" s="728"/>
      <c r="D9" s="728"/>
      <c r="E9" s="729"/>
      <c r="F9" s="729"/>
      <c r="G9" s="729"/>
      <c r="H9" s="550"/>
      <c r="I9" s="729"/>
      <c r="J9" s="729"/>
      <c r="K9" s="729"/>
      <c r="L9" s="729"/>
      <c r="M9" s="729"/>
      <c r="N9" s="729"/>
      <c r="O9" s="729"/>
      <c r="P9" s="729"/>
      <c r="Q9" s="729"/>
      <c r="R9" s="729"/>
      <c r="S9" s="729"/>
      <c r="T9" s="729"/>
      <c r="U9" s="729"/>
      <c r="V9" s="729"/>
      <c r="W9" s="729"/>
      <c r="X9" s="546" t="s">
        <v>510</v>
      </c>
    </row>
    <row r="10" spans="1:24" ht="50.1" customHeight="1" x14ac:dyDescent="0.15">
      <c r="A10" s="545" t="s">
        <v>193</v>
      </c>
      <c r="B10" s="728"/>
      <c r="C10" s="728"/>
      <c r="D10" s="728"/>
      <c r="E10" s="729"/>
      <c r="F10" s="729"/>
      <c r="G10" s="729"/>
      <c r="H10" s="550"/>
      <c r="I10" s="729"/>
      <c r="J10" s="729"/>
      <c r="K10" s="729"/>
      <c r="L10" s="729"/>
      <c r="M10" s="729"/>
      <c r="N10" s="729"/>
      <c r="O10" s="729"/>
      <c r="P10" s="729"/>
      <c r="Q10" s="729"/>
      <c r="R10" s="729"/>
      <c r="S10" s="729"/>
      <c r="T10" s="729"/>
      <c r="U10" s="729"/>
      <c r="V10" s="729"/>
      <c r="W10" s="729"/>
      <c r="X10" s="546" t="s">
        <v>510</v>
      </c>
    </row>
    <row r="11" spans="1:24" ht="50.1" customHeight="1" x14ac:dyDescent="0.15">
      <c r="A11" s="545" t="s">
        <v>380</v>
      </c>
      <c r="B11" s="728"/>
      <c r="C11" s="728"/>
      <c r="D11" s="728"/>
      <c r="E11" s="729"/>
      <c r="F11" s="729"/>
      <c r="G11" s="729"/>
      <c r="H11" s="550"/>
      <c r="I11" s="729"/>
      <c r="J11" s="729"/>
      <c r="K11" s="729"/>
      <c r="L11" s="729"/>
      <c r="M11" s="729"/>
      <c r="N11" s="729"/>
      <c r="O11" s="729"/>
      <c r="P11" s="729"/>
      <c r="Q11" s="729"/>
      <c r="R11" s="729"/>
      <c r="S11" s="729"/>
      <c r="T11" s="729"/>
      <c r="U11" s="729"/>
      <c r="V11" s="729"/>
      <c r="W11" s="729"/>
      <c r="X11" s="546" t="s">
        <v>510</v>
      </c>
    </row>
    <row r="12" spans="1:24" ht="50.1" customHeight="1" x14ac:dyDescent="0.15">
      <c r="A12" s="547" t="s">
        <v>195</v>
      </c>
      <c r="B12" s="728"/>
      <c r="C12" s="728"/>
      <c r="D12" s="728"/>
      <c r="E12" s="729"/>
      <c r="F12" s="729"/>
      <c r="G12" s="729"/>
      <c r="H12" s="550"/>
      <c r="I12" s="729"/>
      <c r="J12" s="729"/>
      <c r="K12" s="729"/>
      <c r="L12" s="729"/>
      <c r="M12" s="729"/>
      <c r="N12" s="729"/>
      <c r="O12" s="729"/>
      <c r="P12" s="729"/>
      <c r="Q12" s="729"/>
      <c r="R12" s="729"/>
      <c r="S12" s="729"/>
      <c r="T12" s="729"/>
      <c r="U12" s="729"/>
      <c r="V12" s="729"/>
      <c r="W12" s="729"/>
      <c r="X12" s="546" t="s">
        <v>510</v>
      </c>
    </row>
    <row r="13" spans="1:24" ht="50.1" customHeight="1" x14ac:dyDescent="0.15">
      <c r="A13" s="547" t="s">
        <v>196</v>
      </c>
      <c r="B13" s="728"/>
      <c r="C13" s="728"/>
      <c r="D13" s="728"/>
      <c r="E13" s="729"/>
      <c r="F13" s="729"/>
      <c r="G13" s="729"/>
      <c r="H13" s="550"/>
      <c r="I13" s="729"/>
      <c r="J13" s="729"/>
      <c r="K13" s="729"/>
      <c r="L13" s="729"/>
      <c r="M13" s="729"/>
      <c r="N13" s="729"/>
      <c r="O13" s="729"/>
      <c r="P13" s="729"/>
      <c r="Q13" s="729"/>
      <c r="R13" s="729"/>
      <c r="S13" s="729"/>
      <c r="T13" s="729"/>
      <c r="U13" s="729"/>
      <c r="V13" s="729"/>
      <c r="W13" s="729"/>
      <c r="X13" s="546" t="s">
        <v>510</v>
      </c>
    </row>
    <row r="14" spans="1:24" ht="15.75" customHeight="1" x14ac:dyDescent="0.15">
      <c r="A14" s="257"/>
      <c r="B14" s="253"/>
      <c r="C14" s="258"/>
      <c r="D14" s="258"/>
      <c r="E14" s="259"/>
      <c r="F14" s="260"/>
      <c r="G14" s="260"/>
      <c r="H14" s="259"/>
      <c r="I14" s="259"/>
      <c r="J14" s="261"/>
      <c r="K14" s="261"/>
      <c r="L14" s="261"/>
      <c r="M14" s="262"/>
      <c r="N14" s="263"/>
      <c r="O14" s="263"/>
      <c r="P14" s="263"/>
      <c r="Q14" s="263"/>
      <c r="R14" s="263"/>
      <c r="S14" s="263"/>
      <c r="T14" s="263"/>
      <c r="U14" s="263"/>
      <c r="V14" s="263"/>
      <c r="W14" s="263"/>
      <c r="X14" s="257"/>
    </row>
    <row r="15" spans="1:24" s="321" customFormat="1" ht="14.25" customHeight="1" x14ac:dyDescent="0.15">
      <c r="A15" s="248"/>
      <c r="B15" s="264" t="s">
        <v>511</v>
      </c>
      <c r="C15" s="248" t="s">
        <v>536</v>
      </c>
      <c r="D15" s="248"/>
      <c r="E15" s="248"/>
      <c r="F15" s="248"/>
      <c r="G15" s="248"/>
      <c r="H15" s="248"/>
      <c r="I15" s="248"/>
      <c r="J15" s="248"/>
      <c r="K15" s="248"/>
      <c r="L15" s="248"/>
      <c r="M15" s="248"/>
      <c r="N15" s="248"/>
      <c r="O15" s="248"/>
      <c r="P15" s="248"/>
      <c r="Q15" s="248"/>
      <c r="R15" s="248"/>
      <c r="S15" s="248"/>
      <c r="T15" s="248"/>
      <c r="U15" s="248"/>
      <c r="V15" s="248"/>
      <c r="W15" s="248"/>
      <c r="X15" s="248"/>
    </row>
    <row r="16" spans="1:24" s="321" customFormat="1" ht="14.25" customHeight="1" x14ac:dyDescent="0.15">
      <c r="A16" s="544"/>
      <c r="B16" s="264">
        <v>2</v>
      </c>
      <c r="C16" s="248" t="s">
        <v>512</v>
      </c>
      <c r="D16" s="248"/>
      <c r="E16" s="248"/>
      <c r="F16" s="248"/>
      <c r="G16" s="248"/>
      <c r="H16" s="248"/>
      <c r="I16" s="248"/>
      <c r="J16" s="248"/>
      <c r="K16" s="248"/>
      <c r="L16" s="248"/>
      <c r="M16" s="248"/>
      <c r="N16" s="248"/>
      <c r="O16" s="248"/>
      <c r="P16" s="248"/>
      <c r="Q16" s="248"/>
      <c r="R16" s="248"/>
      <c r="S16" s="248"/>
      <c r="T16" s="248"/>
      <c r="U16" s="248"/>
      <c r="V16" s="248"/>
      <c r="W16" s="248"/>
      <c r="X16" s="248"/>
    </row>
    <row r="17" spans="1:24" s="321" customFormat="1" ht="14.25" customHeight="1" x14ac:dyDescent="0.15">
      <c r="A17" s="248"/>
      <c r="B17" s="264">
        <v>3</v>
      </c>
      <c r="C17" s="248" t="s">
        <v>643</v>
      </c>
      <c r="D17" s="248"/>
      <c r="E17" s="248"/>
      <c r="F17" s="248"/>
      <c r="G17" s="248"/>
      <c r="H17" s="248"/>
      <c r="I17" s="248"/>
      <c r="J17" s="248"/>
      <c r="K17" s="248"/>
      <c r="L17" s="248"/>
      <c r="M17" s="248"/>
      <c r="N17" s="248"/>
      <c r="O17" s="248"/>
      <c r="P17" s="248"/>
      <c r="Q17" s="248"/>
      <c r="R17" s="248"/>
      <c r="S17" s="248"/>
      <c r="T17" s="248"/>
      <c r="U17" s="248"/>
      <c r="V17" s="248"/>
      <c r="W17" s="248"/>
      <c r="X17" s="248"/>
    </row>
    <row r="18" spans="1:24" ht="14.25" customHeight="1" x14ac:dyDescent="0.15">
      <c r="A18" s="248"/>
      <c r="B18" s="264"/>
      <c r="C18" s="248"/>
      <c r="D18" s="248"/>
      <c r="E18" s="248"/>
      <c r="F18" s="248"/>
      <c r="G18" s="248"/>
      <c r="H18" s="248"/>
      <c r="I18" s="248"/>
      <c r="J18" s="248"/>
      <c r="K18" s="248"/>
      <c r="L18" s="248"/>
      <c r="M18" s="248"/>
      <c r="N18" s="248"/>
      <c r="O18" s="248"/>
      <c r="P18" s="248"/>
      <c r="Q18" s="248"/>
      <c r="R18" s="248"/>
      <c r="S18" s="248"/>
      <c r="T18" s="248"/>
      <c r="U18" s="248"/>
      <c r="V18" s="248"/>
      <c r="W18" s="248"/>
    </row>
    <row r="19" spans="1:24" ht="27" customHeight="1" x14ac:dyDescent="0.15">
      <c r="A19" s="248"/>
      <c r="B19" s="247"/>
      <c r="C19" s="248"/>
      <c r="D19" s="248"/>
      <c r="E19" s="248"/>
      <c r="F19" s="248"/>
      <c r="G19" s="248"/>
      <c r="H19" s="248"/>
      <c r="I19" s="248"/>
      <c r="J19" s="248"/>
      <c r="K19" s="248"/>
      <c r="L19" s="248"/>
      <c r="M19" s="248"/>
      <c r="N19" s="248"/>
      <c r="O19" s="248"/>
      <c r="P19" s="248"/>
      <c r="Q19" s="248"/>
      <c r="R19" s="248"/>
      <c r="S19" s="248"/>
      <c r="T19" s="248"/>
      <c r="U19" s="248"/>
      <c r="V19" s="248"/>
      <c r="W19" s="248"/>
    </row>
    <row r="20" spans="1:24" ht="14.25" customHeight="1" x14ac:dyDescent="0.15">
      <c r="A20" s="248"/>
      <c r="B20" s="247"/>
      <c r="C20" s="248"/>
      <c r="D20" s="248"/>
      <c r="E20" s="248"/>
      <c r="F20" s="248"/>
      <c r="G20" s="248"/>
      <c r="H20" s="248"/>
      <c r="I20" s="248"/>
      <c r="J20" s="248"/>
      <c r="K20" s="248"/>
      <c r="L20" s="248"/>
      <c r="M20" s="248"/>
      <c r="N20" s="248"/>
      <c r="O20" s="248"/>
      <c r="P20" s="248"/>
      <c r="Q20" s="248"/>
      <c r="R20" s="248"/>
      <c r="S20" s="248"/>
      <c r="T20" s="248"/>
      <c r="U20" s="248"/>
      <c r="V20" s="248"/>
      <c r="W20" s="248"/>
    </row>
    <row r="21" spans="1:24" ht="14.25" customHeight="1" x14ac:dyDescent="0.15">
      <c r="A21" s="248"/>
      <c r="B21" s="265"/>
      <c r="C21" s="265"/>
      <c r="D21" s="265"/>
      <c r="E21" s="265"/>
      <c r="F21" s="265"/>
      <c r="G21" s="265"/>
      <c r="H21" s="265"/>
      <c r="I21" s="265"/>
      <c r="J21" s="265"/>
      <c r="K21" s="265"/>
      <c r="L21" s="265"/>
      <c r="M21" s="265"/>
      <c r="N21" s="265"/>
      <c r="O21" s="265"/>
      <c r="P21" s="265"/>
      <c r="Q21" s="265"/>
      <c r="R21" s="265"/>
      <c r="S21" s="265"/>
      <c r="T21" s="265"/>
      <c r="U21" s="265"/>
      <c r="V21" s="265"/>
      <c r="W21" s="265"/>
    </row>
    <row r="22" spans="1:24" ht="14.25" customHeight="1" x14ac:dyDescent="0.15">
      <c r="A22" s="248"/>
      <c r="B22" s="265"/>
      <c r="C22" s="265"/>
      <c r="D22" s="265"/>
      <c r="E22" s="265"/>
      <c r="F22" s="265"/>
      <c r="G22" s="265"/>
      <c r="H22" s="265"/>
      <c r="I22" s="265"/>
      <c r="J22" s="265"/>
      <c r="K22" s="265"/>
      <c r="L22" s="265"/>
      <c r="M22" s="265"/>
      <c r="N22" s="265"/>
      <c r="O22" s="265"/>
      <c r="P22" s="265"/>
      <c r="Q22" s="265"/>
      <c r="R22" s="265"/>
      <c r="S22" s="265"/>
      <c r="T22" s="265"/>
      <c r="U22" s="265"/>
      <c r="V22" s="265"/>
      <c r="W22" s="265"/>
    </row>
    <row r="23" spans="1:24" ht="14.25" customHeight="1" x14ac:dyDescent="0.15">
      <c r="A23" s="248"/>
      <c r="B23" s="265"/>
      <c r="C23" s="265"/>
      <c r="D23" s="265"/>
      <c r="E23" s="265"/>
      <c r="F23" s="265"/>
      <c r="G23" s="265"/>
      <c r="H23" s="265"/>
      <c r="I23" s="265"/>
      <c r="J23" s="265"/>
      <c r="K23" s="265"/>
      <c r="L23" s="265"/>
      <c r="M23" s="265"/>
      <c r="N23" s="265"/>
      <c r="O23" s="265"/>
      <c r="P23" s="265"/>
      <c r="Q23" s="265"/>
      <c r="R23" s="265"/>
      <c r="S23" s="265"/>
      <c r="T23" s="265"/>
      <c r="U23" s="265"/>
      <c r="V23" s="265"/>
      <c r="W23" s="265"/>
    </row>
    <row r="24" spans="1:24" ht="14.25" customHeight="1" x14ac:dyDescent="0.15">
      <c r="B24" s="266"/>
      <c r="C24" s="266"/>
      <c r="D24" s="266"/>
      <c r="E24" s="266"/>
      <c r="F24" s="266"/>
      <c r="G24" s="266"/>
      <c r="H24" s="266"/>
      <c r="I24" s="266"/>
      <c r="J24" s="266"/>
      <c r="K24" s="266"/>
      <c r="L24" s="266"/>
      <c r="M24" s="266"/>
      <c r="N24" s="266"/>
      <c r="O24" s="266"/>
      <c r="P24" s="266"/>
      <c r="Q24" s="266"/>
      <c r="R24" s="266"/>
      <c r="S24" s="266"/>
      <c r="T24" s="266"/>
      <c r="U24" s="267"/>
      <c r="V24" s="266"/>
      <c r="W24" s="266"/>
    </row>
    <row r="49" spans="2:2" ht="14.25" customHeight="1" x14ac:dyDescent="0.15">
      <c r="B49" s="268"/>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5" defaultRowHeight="26.25" customHeight="1" x14ac:dyDescent="0.15"/>
  <cols>
    <col min="1" max="1" width="2.25" style="245" customWidth="1"/>
    <col min="2" max="2" width="5.25" style="245"/>
    <col min="3" max="3" width="5.25" style="325"/>
    <col min="4" max="4" width="5.25" style="245"/>
    <col min="5" max="5" width="4.25" style="245" customWidth="1"/>
    <col min="6" max="13" width="6.875" style="245" customWidth="1"/>
    <col min="14" max="14" width="4.25" style="245" customWidth="1"/>
    <col min="15" max="22" width="6.875" style="245" customWidth="1"/>
    <col min="23" max="23" width="2.25" style="245" customWidth="1"/>
    <col min="24" max="29" width="5.25" style="245"/>
    <col min="30" max="16384" width="5.25" style="233"/>
  </cols>
  <sheetData>
    <row r="1" spans="1:29" ht="31.5" customHeight="1" x14ac:dyDescent="0.15">
      <c r="B1" s="539" t="s">
        <v>513</v>
      </c>
    </row>
    <row r="2" spans="1:29" s="322" customFormat="1" ht="27" customHeight="1" x14ac:dyDescent="0.15">
      <c r="A2" s="326"/>
      <c r="B2" s="508" t="s">
        <v>644</v>
      </c>
      <c r="C2" s="508"/>
      <c r="D2" s="509"/>
      <c r="E2" s="509"/>
      <c r="F2" s="509"/>
      <c r="G2" s="509"/>
      <c r="H2" s="509"/>
      <c r="I2" s="509"/>
      <c r="J2" s="509"/>
      <c r="K2" s="509"/>
      <c r="L2" s="509"/>
      <c r="M2" s="509"/>
      <c r="N2" s="509"/>
      <c r="O2" s="509"/>
      <c r="P2" s="509"/>
      <c r="Q2" s="509"/>
      <c r="R2" s="509"/>
      <c r="S2" s="509"/>
      <c r="T2" s="509"/>
      <c r="U2" s="509"/>
      <c r="V2" s="509"/>
      <c r="W2" s="326"/>
      <c r="X2" s="326"/>
      <c r="Y2" s="326"/>
      <c r="Z2" s="326"/>
      <c r="AA2" s="326"/>
      <c r="AB2" s="326"/>
      <c r="AC2" s="326"/>
    </row>
    <row r="3" spans="1:29" s="323" customFormat="1" ht="149.44999999999999" customHeight="1" x14ac:dyDescent="0.15">
      <c r="A3" s="320"/>
      <c r="B3" s="754" t="s">
        <v>707</v>
      </c>
      <c r="C3" s="755"/>
      <c r="D3" s="755"/>
      <c r="E3" s="755"/>
      <c r="F3" s="755"/>
      <c r="G3" s="755"/>
      <c r="H3" s="755"/>
      <c r="I3" s="755"/>
      <c r="J3" s="755"/>
      <c r="K3" s="755"/>
      <c r="L3" s="755"/>
      <c r="M3" s="755"/>
      <c r="N3" s="755"/>
      <c r="O3" s="755"/>
      <c r="P3" s="755"/>
      <c r="Q3" s="755"/>
      <c r="R3" s="755"/>
      <c r="S3" s="755"/>
      <c r="T3" s="755"/>
      <c r="U3" s="755"/>
      <c r="V3" s="756"/>
      <c r="W3" s="320"/>
      <c r="X3" s="320"/>
      <c r="Y3" s="320"/>
      <c r="Z3" s="320"/>
      <c r="AA3" s="320"/>
      <c r="AB3" s="320"/>
      <c r="AC3" s="320"/>
    </row>
    <row r="4" spans="1:29" s="324" customFormat="1" ht="21" customHeight="1" x14ac:dyDescent="0.15">
      <c r="A4" s="327"/>
      <c r="B4" s="749"/>
      <c r="C4" s="749"/>
      <c r="D4" s="749"/>
      <c r="E4" s="749"/>
      <c r="F4" s="749"/>
      <c r="G4" s="749"/>
      <c r="H4" s="749"/>
      <c r="I4" s="749"/>
      <c r="J4" s="749"/>
      <c r="K4" s="749"/>
      <c r="L4" s="749"/>
      <c r="M4" s="749"/>
      <c r="N4" s="749"/>
      <c r="O4" s="749"/>
      <c r="P4" s="749"/>
      <c r="Q4" s="749"/>
      <c r="R4" s="749"/>
      <c r="S4" s="749"/>
      <c r="T4" s="749"/>
      <c r="U4" s="749"/>
      <c r="V4" s="749"/>
      <c r="W4" s="327"/>
      <c r="X4" s="327"/>
      <c r="Y4" s="327"/>
      <c r="Z4" s="327"/>
      <c r="AA4" s="327"/>
      <c r="AB4" s="327"/>
      <c r="AC4" s="327"/>
    </row>
    <row r="5" spans="1:29" s="324" customFormat="1" ht="168" customHeight="1" x14ac:dyDescent="0.15">
      <c r="A5" s="327"/>
      <c r="B5" s="757" t="s">
        <v>573</v>
      </c>
      <c r="C5" s="758"/>
      <c r="D5" s="758"/>
      <c r="E5" s="758"/>
      <c r="F5" s="758"/>
      <c r="G5" s="758"/>
      <c r="H5" s="758"/>
      <c r="I5" s="758"/>
      <c r="J5" s="758"/>
      <c r="K5" s="758"/>
      <c r="L5" s="758"/>
      <c r="M5" s="758"/>
      <c r="N5" s="758"/>
      <c r="O5" s="758"/>
      <c r="P5" s="758"/>
      <c r="Q5" s="758"/>
      <c r="R5" s="758"/>
      <c r="S5" s="758"/>
      <c r="T5" s="758"/>
      <c r="U5" s="758"/>
      <c r="V5" s="759"/>
      <c r="W5" s="327"/>
      <c r="X5" s="327"/>
      <c r="Y5" s="327"/>
      <c r="Z5" s="327"/>
      <c r="AA5" s="327"/>
      <c r="AB5" s="327"/>
      <c r="AC5" s="327"/>
    </row>
    <row r="6" spans="1:29" ht="21" customHeight="1" x14ac:dyDescent="0.15">
      <c r="B6" s="748"/>
      <c r="C6" s="748"/>
      <c r="D6" s="748"/>
      <c r="E6" s="748"/>
      <c r="F6" s="748"/>
      <c r="G6" s="748"/>
      <c r="H6" s="748"/>
      <c r="I6" s="748"/>
      <c r="J6" s="748"/>
      <c r="K6" s="748"/>
      <c r="L6" s="748"/>
      <c r="M6" s="748"/>
      <c r="N6" s="748"/>
      <c r="O6" s="748"/>
      <c r="P6" s="748"/>
      <c r="Q6" s="748"/>
      <c r="R6" s="748"/>
      <c r="S6" s="748"/>
      <c r="T6" s="748"/>
      <c r="U6" s="748"/>
      <c r="V6" s="748"/>
    </row>
    <row r="7" spans="1:29" s="191" customFormat="1" ht="27" customHeight="1" x14ac:dyDescent="0.15">
      <c r="A7" s="328"/>
      <c r="B7" s="508" t="s">
        <v>645</v>
      </c>
      <c r="C7" s="509"/>
      <c r="D7" s="509"/>
      <c r="E7" s="509"/>
      <c r="F7" s="509"/>
      <c r="G7" s="509"/>
      <c r="H7" s="509"/>
      <c r="I7" s="509"/>
      <c r="J7" s="509"/>
      <c r="K7" s="509"/>
      <c r="L7" s="509"/>
      <c r="M7" s="509"/>
      <c r="N7" s="509"/>
      <c r="O7" s="509"/>
      <c r="P7" s="509"/>
      <c r="Q7" s="509"/>
      <c r="R7" s="509"/>
      <c r="S7" s="509"/>
      <c r="T7" s="509"/>
      <c r="U7" s="509"/>
      <c r="V7" s="509"/>
      <c r="W7" s="303"/>
      <c r="X7" s="303"/>
      <c r="Y7" s="303"/>
      <c r="Z7" s="303"/>
      <c r="AA7" s="303"/>
      <c r="AB7" s="303"/>
      <c r="AC7" s="303"/>
    </row>
    <row r="8" spans="1:29" s="191" customFormat="1" ht="199.9" customHeight="1" x14ac:dyDescent="0.15">
      <c r="A8" s="328"/>
      <c r="B8" s="750" t="s">
        <v>646</v>
      </c>
      <c r="C8" s="751"/>
      <c r="D8" s="751"/>
      <c r="E8" s="751"/>
      <c r="F8" s="751"/>
      <c r="G8" s="751"/>
      <c r="H8" s="751"/>
      <c r="I8" s="751"/>
      <c r="J8" s="751"/>
      <c r="K8" s="751"/>
      <c r="L8" s="751"/>
      <c r="M8" s="751"/>
      <c r="N8" s="751"/>
      <c r="O8" s="751"/>
      <c r="P8" s="751"/>
      <c r="Q8" s="751"/>
      <c r="R8" s="751"/>
      <c r="S8" s="751"/>
      <c r="T8" s="751"/>
      <c r="U8" s="751"/>
      <c r="V8" s="752"/>
      <c r="W8" s="303"/>
      <c r="X8" s="303"/>
      <c r="Y8" s="303"/>
      <c r="Z8" s="303"/>
      <c r="AA8" s="303"/>
      <c r="AB8" s="303"/>
      <c r="AC8" s="303"/>
    </row>
    <row r="9" spans="1:29" ht="21" customHeight="1" x14ac:dyDescent="0.15">
      <c r="B9" s="748"/>
      <c r="C9" s="748"/>
      <c r="D9" s="748"/>
      <c r="E9" s="748"/>
      <c r="F9" s="748"/>
      <c r="G9" s="748"/>
      <c r="H9" s="748"/>
      <c r="I9" s="748"/>
      <c r="J9" s="748"/>
      <c r="K9" s="748"/>
      <c r="L9" s="748"/>
      <c r="M9" s="748"/>
      <c r="N9" s="748"/>
      <c r="O9" s="748"/>
      <c r="P9" s="748"/>
      <c r="Q9" s="748"/>
      <c r="R9" s="748"/>
      <c r="S9" s="748"/>
      <c r="T9" s="748"/>
      <c r="U9" s="748"/>
      <c r="V9" s="748"/>
    </row>
    <row r="10" spans="1:29" s="191" customFormat="1" ht="199.9" customHeight="1" x14ac:dyDescent="0.15">
      <c r="A10" s="328"/>
      <c r="B10" s="750" t="s">
        <v>647</v>
      </c>
      <c r="C10" s="751"/>
      <c r="D10" s="751"/>
      <c r="E10" s="751"/>
      <c r="F10" s="751"/>
      <c r="G10" s="751"/>
      <c r="H10" s="751"/>
      <c r="I10" s="751"/>
      <c r="J10" s="751"/>
      <c r="K10" s="751"/>
      <c r="L10" s="751"/>
      <c r="M10" s="751"/>
      <c r="N10" s="751"/>
      <c r="O10" s="751"/>
      <c r="P10" s="751"/>
      <c r="Q10" s="751"/>
      <c r="R10" s="751"/>
      <c r="S10" s="751"/>
      <c r="T10" s="751"/>
      <c r="U10" s="751"/>
      <c r="V10" s="752"/>
      <c r="W10" s="303"/>
      <c r="X10" s="303"/>
      <c r="Y10" s="303"/>
      <c r="Z10" s="303"/>
      <c r="AA10" s="303"/>
      <c r="AB10" s="303"/>
      <c r="AC10" s="303"/>
    </row>
    <row r="11" spans="1:29" ht="21" customHeight="1" x14ac:dyDescent="0.15">
      <c r="B11" s="748"/>
      <c r="C11" s="748"/>
      <c r="D11" s="748"/>
      <c r="E11" s="748"/>
      <c r="F11" s="748"/>
      <c r="G11" s="748"/>
      <c r="H11" s="748"/>
      <c r="I11" s="748"/>
      <c r="J11" s="748"/>
      <c r="K11" s="748"/>
      <c r="L11" s="748"/>
      <c r="M11" s="748"/>
      <c r="N11" s="748"/>
      <c r="O11" s="748"/>
      <c r="P11" s="748"/>
      <c r="Q11" s="748"/>
      <c r="R11" s="748"/>
      <c r="S11" s="748"/>
      <c r="T11" s="748"/>
      <c r="U11" s="748"/>
      <c r="V11" s="748"/>
    </row>
    <row r="12" spans="1:29" s="191" customFormat="1" ht="315.75" customHeight="1" x14ac:dyDescent="0.15">
      <c r="A12" s="328"/>
      <c r="B12" s="750" t="s">
        <v>708</v>
      </c>
      <c r="C12" s="751"/>
      <c r="D12" s="751"/>
      <c r="E12" s="751"/>
      <c r="F12" s="751"/>
      <c r="G12" s="751"/>
      <c r="H12" s="751"/>
      <c r="I12" s="751"/>
      <c r="J12" s="751"/>
      <c r="K12" s="751"/>
      <c r="L12" s="751"/>
      <c r="M12" s="751"/>
      <c r="N12" s="751"/>
      <c r="O12" s="751"/>
      <c r="P12" s="751"/>
      <c r="Q12" s="751"/>
      <c r="R12" s="751"/>
      <c r="S12" s="751"/>
      <c r="T12" s="751"/>
      <c r="U12" s="751"/>
      <c r="V12" s="752"/>
      <c r="W12" s="303"/>
      <c r="X12" s="303"/>
      <c r="Y12" s="303"/>
      <c r="Z12" s="303"/>
      <c r="AA12" s="303"/>
      <c r="AB12" s="303"/>
      <c r="AC12" s="303"/>
    </row>
    <row r="13" spans="1:29" s="44" customFormat="1" ht="7.5" customHeight="1" x14ac:dyDescent="0.15">
      <c r="A13" s="47"/>
      <c r="B13" s="510"/>
      <c r="C13" s="510"/>
      <c r="D13" s="510"/>
      <c r="E13" s="510"/>
      <c r="F13" s="510"/>
      <c r="G13" s="510"/>
      <c r="H13" s="510"/>
      <c r="I13" s="510"/>
      <c r="J13" s="510"/>
      <c r="K13" s="510"/>
      <c r="L13" s="510"/>
      <c r="M13" s="510"/>
      <c r="N13" s="510"/>
      <c r="O13" s="510"/>
      <c r="P13" s="510"/>
      <c r="Q13" s="510"/>
      <c r="R13" s="510"/>
      <c r="S13" s="510"/>
      <c r="T13" s="510"/>
      <c r="U13" s="510"/>
      <c r="V13" s="510"/>
      <c r="W13" s="47"/>
      <c r="X13" s="47"/>
      <c r="Y13" s="47"/>
      <c r="Z13" s="47"/>
      <c r="AA13" s="47"/>
      <c r="AB13" s="47"/>
      <c r="AC13" s="47"/>
    </row>
    <row r="14" spans="1:29" s="191" customFormat="1" ht="27" customHeight="1" x14ac:dyDescent="0.15">
      <c r="A14" s="303"/>
      <c r="B14" s="508" t="s">
        <v>648</v>
      </c>
      <c r="C14" s="509"/>
      <c r="D14" s="509"/>
      <c r="E14" s="509"/>
      <c r="F14" s="509"/>
      <c r="G14" s="509"/>
      <c r="H14" s="509"/>
      <c r="I14" s="509"/>
      <c r="J14" s="509"/>
      <c r="K14" s="509"/>
      <c r="L14" s="509"/>
      <c r="M14" s="509"/>
      <c r="N14" s="509"/>
      <c r="O14" s="509"/>
      <c r="P14" s="509"/>
      <c r="Q14" s="509"/>
      <c r="R14" s="509"/>
      <c r="S14" s="509"/>
      <c r="T14" s="509"/>
      <c r="U14" s="509"/>
      <c r="V14" s="509"/>
      <c r="W14" s="303"/>
      <c r="X14" s="303"/>
      <c r="Y14" s="303"/>
      <c r="Z14" s="303"/>
      <c r="AA14" s="303"/>
      <c r="AB14" s="303"/>
      <c r="AC14" s="303"/>
    </row>
    <row r="15" spans="1:29" s="191" customFormat="1" ht="69.599999999999994" customHeight="1" x14ac:dyDescent="0.15">
      <c r="A15" s="542"/>
      <c r="B15" s="753" t="s">
        <v>706</v>
      </c>
      <c r="C15" s="753"/>
      <c r="D15" s="753"/>
      <c r="E15" s="753"/>
      <c r="F15" s="753"/>
      <c r="G15" s="753"/>
      <c r="H15" s="753"/>
      <c r="I15" s="753"/>
      <c r="J15" s="753"/>
      <c r="K15" s="753"/>
      <c r="L15" s="753"/>
      <c r="M15" s="753"/>
      <c r="N15" s="753"/>
      <c r="O15" s="753"/>
      <c r="P15" s="753"/>
      <c r="Q15" s="753"/>
      <c r="R15" s="753"/>
      <c r="S15" s="753"/>
      <c r="T15" s="753"/>
      <c r="U15" s="753"/>
      <c r="V15" s="753"/>
      <c r="W15" s="542"/>
      <c r="X15" s="542"/>
      <c r="Y15" s="542"/>
      <c r="Z15" s="542"/>
      <c r="AA15" s="542"/>
      <c r="AB15" s="542"/>
      <c r="AC15" s="542"/>
    </row>
    <row r="16" spans="1:29" s="191" customFormat="1" ht="72" customHeight="1" x14ac:dyDescent="0.15">
      <c r="A16" s="303"/>
      <c r="B16" s="746" t="s">
        <v>631</v>
      </c>
      <c r="C16" s="747"/>
      <c r="D16" s="747"/>
      <c r="E16" s="747"/>
      <c r="F16" s="747"/>
      <c r="G16" s="747"/>
      <c r="H16" s="747"/>
      <c r="I16" s="747"/>
      <c r="J16" s="747"/>
      <c r="K16" s="747"/>
      <c r="L16" s="747"/>
      <c r="M16" s="747"/>
      <c r="N16" s="747"/>
      <c r="O16" s="747"/>
      <c r="P16" s="747"/>
      <c r="Q16" s="747"/>
      <c r="R16" s="747"/>
      <c r="S16" s="747"/>
      <c r="T16" s="747"/>
      <c r="U16" s="747"/>
      <c r="V16" s="747"/>
      <c r="W16" s="303"/>
      <c r="X16" s="303"/>
      <c r="Y16" s="303"/>
      <c r="Z16" s="303"/>
      <c r="AA16" s="303"/>
      <c r="AB16" s="303"/>
      <c r="AC16" s="303"/>
    </row>
    <row r="17" spans="1:29" s="191" customFormat="1" ht="27" customHeight="1" x14ac:dyDescent="0.15">
      <c r="A17" s="303"/>
      <c r="B17" s="511"/>
      <c r="C17" s="512"/>
      <c r="D17" s="512"/>
      <c r="E17" s="512"/>
      <c r="F17" s="512"/>
      <c r="G17" s="512"/>
      <c r="H17" s="512"/>
      <c r="I17" s="512"/>
      <c r="J17" s="512"/>
      <c r="K17" s="512"/>
      <c r="L17" s="512"/>
      <c r="M17" s="512"/>
      <c r="N17" s="512"/>
      <c r="O17" s="512"/>
      <c r="P17" s="512"/>
      <c r="Q17" s="512"/>
      <c r="R17" s="512"/>
      <c r="S17" s="512"/>
      <c r="T17" s="512"/>
      <c r="U17" s="512"/>
      <c r="V17" s="512"/>
      <c r="W17" s="303"/>
      <c r="X17" s="303"/>
      <c r="Y17" s="303"/>
      <c r="Z17" s="303"/>
      <c r="AA17" s="303"/>
      <c r="AB17" s="303"/>
      <c r="AC17" s="303"/>
    </row>
    <row r="18" spans="1:29" s="191" customFormat="1" ht="187.5" customHeight="1" x14ac:dyDescent="0.15">
      <c r="A18" s="303"/>
      <c r="B18" s="746" t="s">
        <v>639</v>
      </c>
      <c r="C18" s="747"/>
      <c r="D18" s="747"/>
      <c r="E18" s="747"/>
      <c r="F18" s="747"/>
      <c r="G18" s="747"/>
      <c r="H18" s="747"/>
      <c r="I18" s="747"/>
      <c r="J18" s="747"/>
      <c r="K18" s="747"/>
      <c r="L18" s="747"/>
      <c r="M18" s="747"/>
      <c r="N18" s="747"/>
      <c r="O18" s="747"/>
      <c r="P18" s="747"/>
      <c r="Q18" s="747"/>
      <c r="R18" s="747"/>
      <c r="S18" s="747"/>
      <c r="T18" s="747"/>
      <c r="U18" s="747"/>
      <c r="V18" s="747"/>
      <c r="W18" s="303"/>
      <c r="X18" s="303"/>
      <c r="Y18" s="303"/>
      <c r="Z18" s="303"/>
      <c r="AA18" s="303"/>
      <c r="AB18" s="303"/>
      <c r="AC18" s="303"/>
    </row>
    <row r="19" spans="1:29" s="191" customFormat="1" ht="27" customHeight="1" x14ac:dyDescent="0.15">
      <c r="A19" s="303"/>
      <c r="B19" s="511"/>
      <c r="C19" s="512"/>
      <c r="D19" s="512"/>
      <c r="E19" s="512"/>
      <c r="F19" s="512"/>
      <c r="G19" s="512"/>
      <c r="H19" s="512"/>
      <c r="I19" s="512"/>
      <c r="J19" s="512"/>
      <c r="K19" s="512"/>
      <c r="L19" s="512"/>
      <c r="M19" s="512"/>
      <c r="N19" s="512"/>
      <c r="O19" s="512"/>
      <c r="P19" s="512"/>
      <c r="Q19" s="512"/>
      <c r="R19" s="512"/>
      <c r="S19" s="512"/>
      <c r="T19" s="512"/>
      <c r="U19" s="512"/>
      <c r="V19" s="512"/>
      <c r="W19" s="303"/>
      <c r="X19" s="303"/>
      <c r="Y19" s="303"/>
      <c r="Z19" s="303"/>
      <c r="AA19" s="303"/>
      <c r="AB19" s="303"/>
      <c r="AC19" s="303"/>
    </row>
    <row r="20" spans="1:29" s="191" customFormat="1" ht="303" customHeight="1" x14ac:dyDescent="0.15">
      <c r="A20" s="303"/>
      <c r="B20" s="746" t="s">
        <v>725</v>
      </c>
      <c r="C20" s="747"/>
      <c r="D20" s="747"/>
      <c r="E20" s="747"/>
      <c r="F20" s="747"/>
      <c r="G20" s="747"/>
      <c r="H20" s="747"/>
      <c r="I20" s="747"/>
      <c r="J20" s="747"/>
      <c r="K20" s="747"/>
      <c r="L20" s="747"/>
      <c r="M20" s="747"/>
      <c r="N20" s="747"/>
      <c r="O20" s="747"/>
      <c r="P20" s="747"/>
      <c r="Q20" s="747"/>
      <c r="R20" s="747"/>
      <c r="S20" s="747"/>
      <c r="T20" s="747"/>
      <c r="U20" s="747"/>
      <c r="V20" s="747"/>
      <c r="W20" s="303"/>
      <c r="X20" s="303"/>
      <c r="Y20" s="303"/>
      <c r="Z20" s="303"/>
      <c r="AA20" s="303"/>
      <c r="AB20" s="303"/>
      <c r="AC20" s="303"/>
    </row>
    <row r="21" spans="1:29" s="191" customFormat="1" ht="27" customHeight="1" x14ac:dyDescent="0.15">
      <c r="A21" s="303"/>
      <c r="B21" s="32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row>
    <row r="22" spans="1:29" ht="26.25" customHeight="1" x14ac:dyDescent="0.15">
      <c r="B22" s="329"/>
      <c r="C22" s="330"/>
      <c r="D22" s="330"/>
      <c r="E22" s="330"/>
      <c r="F22" s="330"/>
      <c r="G22" s="330"/>
      <c r="H22" s="330"/>
      <c r="I22" s="330"/>
      <c r="J22" s="330"/>
      <c r="K22" s="330"/>
      <c r="L22" s="330"/>
      <c r="M22" s="330"/>
      <c r="N22" s="330"/>
      <c r="O22" s="330"/>
      <c r="P22" s="330"/>
      <c r="Q22" s="330"/>
      <c r="R22" s="330"/>
      <c r="S22" s="330"/>
      <c r="T22" s="330"/>
      <c r="U22" s="330"/>
      <c r="V22" s="330"/>
    </row>
    <row r="23" spans="1:29" ht="26.25" customHeight="1" x14ac:dyDescent="0.15">
      <c r="C23" s="330"/>
      <c r="D23" s="330"/>
      <c r="E23" s="330"/>
      <c r="F23" s="330"/>
      <c r="G23" s="330"/>
      <c r="H23" s="330"/>
      <c r="I23" s="330"/>
      <c r="J23" s="330"/>
      <c r="K23" s="330"/>
      <c r="L23" s="330"/>
      <c r="M23" s="330"/>
      <c r="N23" s="330"/>
      <c r="O23" s="330"/>
      <c r="P23" s="330"/>
      <c r="Q23" s="330"/>
      <c r="R23" s="330"/>
      <c r="S23" s="330"/>
      <c r="T23" s="330"/>
      <c r="U23" s="330"/>
      <c r="V23" s="330"/>
    </row>
    <row r="24" spans="1:29" ht="27" customHeight="1" x14ac:dyDescent="0.15"/>
    <row r="29" spans="1:29" ht="26.25" customHeight="1" x14ac:dyDescent="0.15">
      <c r="U29" s="331"/>
    </row>
    <row r="67" spans="3:3" ht="26.25" customHeight="1" x14ac:dyDescent="0.15">
      <c r="C67" s="332"/>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L18" sqref="L18"/>
    </sheetView>
  </sheetViews>
  <sheetFormatPr defaultColWidth="9" defaultRowHeight="12" x14ac:dyDescent="0.15"/>
  <cols>
    <col min="1" max="1" width="1.875" style="337" customWidth="1"/>
    <col min="2" max="2" width="4" style="337" customWidth="1"/>
    <col min="3" max="3" width="14.125" style="337" customWidth="1"/>
    <col min="4" max="6" width="12.375" style="337" customWidth="1"/>
    <col min="7" max="16384" width="9" style="337"/>
  </cols>
  <sheetData>
    <row r="1" spans="1:11" s="335" customFormat="1" ht="22.5" customHeight="1" x14ac:dyDescent="0.15">
      <c r="A1" s="338" t="s">
        <v>629</v>
      </c>
      <c r="B1" s="333"/>
      <c r="C1" s="333"/>
      <c r="D1" s="334"/>
      <c r="E1" s="334"/>
    </row>
    <row r="2" spans="1:11" s="335" customFormat="1" ht="15" customHeight="1" x14ac:dyDescent="0.15">
      <c r="A2" s="333"/>
      <c r="B2" s="333"/>
      <c r="C2" s="333"/>
      <c r="D2" s="334"/>
      <c r="E2" s="334"/>
    </row>
    <row r="3" spans="1:11" s="335" customFormat="1" ht="22.5" customHeight="1" x14ac:dyDescent="0.15">
      <c r="A3" s="333"/>
      <c r="B3" s="763" t="s">
        <v>716</v>
      </c>
      <c r="C3" s="763"/>
      <c r="D3" s="763"/>
      <c r="E3" s="763"/>
      <c r="F3" s="763"/>
      <c r="G3" s="763"/>
      <c r="H3" s="763"/>
      <c r="I3" s="763"/>
      <c r="J3" s="763"/>
      <c r="K3" s="763"/>
    </row>
    <row r="4" spans="1:11" s="335" customFormat="1" ht="22.5" customHeight="1" x14ac:dyDescent="0.15">
      <c r="A4" s="333"/>
      <c r="B4" s="763"/>
      <c r="C4" s="763"/>
      <c r="D4" s="763"/>
      <c r="E4" s="763"/>
      <c r="F4" s="763"/>
      <c r="G4" s="763"/>
      <c r="H4" s="763"/>
      <c r="I4" s="763"/>
      <c r="J4" s="763"/>
      <c r="K4" s="763"/>
    </row>
    <row r="5" spans="1:11" s="335" customFormat="1" ht="22.5" customHeight="1" x14ac:dyDescent="0.15">
      <c r="A5" s="333"/>
      <c r="B5" s="336"/>
      <c r="C5" s="333"/>
      <c r="D5" s="334"/>
      <c r="E5" s="334"/>
    </row>
    <row r="6" spans="1:11" s="339" customFormat="1" ht="43.5" customHeight="1" thickBot="1" x14ac:dyDescent="0.2">
      <c r="F6" s="340" t="s">
        <v>585</v>
      </c>
    </row>
    <row r="7" spans="1:11" s="339" customFormat="1" ht="33.75" customHeight="1" x14ac:dyDescent="0.15">
      <c r="C7" s="764" t="s">
        <v>705</v>
      </c>
      <c r="D7" s="765"/>
      <c r="E7" s="765"/>
      <c r="F7" s="766"/>
    </row>
    <row r="8" spans="1:11" s="339" customFormat="1" ht="26.25" customHeight="1" thickBot="1" x14ac:dyDescent="0.2">
      <c r="C8" s="341" t="s">
        <v>582</v>
      </c>
      <c r="D8" s="342" t="s">
        <v>577</v>
      </c>
      <c r="E8" s="343" t="s">
        <v>575</v>
      </c>
      <c r="F8" s="344" t="s">
        <v>584</v>
      </c>
    </row>
    <row r="9" spans="1:11" s="339" customFormat="1" ht="26.25" customHeight="1" x14ac:dyDescent="0.15">
      <c r="C9" s="760"/>
      <c r="D9" s="345"/>
      <c r="E9" s="346"/>
      <c r="F9" s="347"/>
      <c r="G9" s="534"/>
    </row>
    <row r="10" spans="1:11" s="339" customFormat="1" ht="26.25" customHeight="1" x14ac:dyDescent="0.15">
      <c r="C10" s="761"/>
      <c r="D10" s="348"/>
      <c r="E10" s="349"/>
      <c r="F10" s="350"/>
      <c r="G10" s="534"/>
    </row>
    <row r="11" spans="1:11" s="339" customFormat="1" ht="26.25" customHeight="1" x14ac:dyDescent="0.15">
      <c r="C11" s="761"/>
      <c r="D11" s="351"/>
      <c r="E11" s="351"/>
      <c r="F11" s="352"/>
      <c r="G11" s="534"/>
    </row>
    <row r="12" spans="1:11" s="339" customFormat="1" ht="26.25" customHeight="1" thickBot="1" x14ac:dyDescent="0.2">
      <c r="C12" s="761"/>
      <c r="D12" s="353"/>
      <c r="E12" s="353"/>
      <c r="F12" s="354"/>
      <c r="G12" s="534"/>
    </row>
    <row r="13" spans="1:11" s="339" customFormat="1" ht="26.25" customHeight="1" thickTop="1" thickBot="1" x14ac:dyDescent="0.2">
      <c r="C13" s="762"/>
      <c r="D13" s="535" t="s">
        <v>580</v>
      </c>
      <c r="E13" s="525"/>
      <c r="F13" s="536"/>
      <c r="G13" s="534"/>
    </row>
    <row r="14" spans="1:11" s="339" customFormat="1" ht="26.25" customHeight="1" x14ac:dyDescent="0.15">
      <c r="C14" s="760"/>
      <c r="D14" s="345"/>
      <c r="E14" s="346"/>
      <c r="F14" s="347"/>
      <c r="G14" s="534"/>
    </row>
    <row r="15" spans="1:11" s="339" customFormat="1" ht="26.25" customHeight="1" x14ac:dyDescent="0.15">
      <c r="C15" s="761"/>
      <c r="D15" s="348"/>
      <c r="E15" s="349"/>
      <c r="F15" s="350"/>
      <c r="G15" s="534"/>
    </row>
    <row r="16" spans="1:11" s="339" customFormat="1" ht="26.25" customHeight="1" x14ac:dyDescent="0.15">
      <c r="C16" s="761"/>
      <c r="D16" s="351"/>
      <c r="E16" s="351"/>
      <c r="F16" s="352"/>
      <c r="G16" s="534"/>
    </row>
    <row r="17" spans="3:7" s="339" customFormat="1" ht="26.25" customHeight="1" thickBot="1" x14ac:dyDescent="0.2">
      <c r="C17" s="761"/>
      <c r="D17" s="353"/>
      <c r="E17" s="353"/>
      <c r="F17" s="354"/>
      <c r="G17" s="534"/>
    </row>
    <row r="18" spans="3:7" s="339" customFormat="1" ht="26.25" customHeight="1" thickTop="1" thickBot="1" x14ac:dyDescent="0.2">
      <c r="C18" s="762"/>
      <c r="D18" s="535" t="s">
        <v>580</v>
      </c>
      <c r="E18" s="525"/>
      <c r="F18" s="536"/>
      <c r="G18" s="534"/>
    </row>
    <row r="19" spans="3:7" s="339" customFormat="1" ht="19.5" customHeight="1" thickBot="1" x14ac:dyDescent="0.2">
      <c r="C19" s="537"/>
      <c r="D19" s="538" t="s">
        <v>581</v>
      </c>
      <c r="E19" s="525"/>
      <c r="F19" s="536"/>
      <c r="G19" s="534"/>
    </row>
    <row r="20" spans="3:7" s="339" customFormat="1" ht="16.5" customHeight="1" x14ac:dyDescent="0.15">
      <c r="C20" s="356" t="s">
        <v>630</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election activeCell="AQ3" sqref="AQ3"/>
    </sheetView>
  </sheetViews>
  <sheetFormatPr defaultColWidth="4.75" defaultRowHeight="26.25" customHeight="1" x14ac:dyDescent="0.15"/>
  <cols>
    <col min="1" max="1" width="1.25" style="210" customWidth="1"/>
    <col min="2" max="3" width="4.75" style="210"/>
    <col min="4" max="4" width="1.375" style="296"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5"/>
      <c r="B1" s="570" t="s">
        <v>732</v>
      </c>
      <c r="C1" s="357"/>
      <c r="D1" s="357"/>
      <c r="E1" s="357"/>
      <c r="F1" s="357"/>
      <c r="G1" s="357"/>
      <c r="H1" s="357"/>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05"/>
    </row>
    <row r="2" spans="1:37" ht="21.75" customHeight="1" thickBot="1" x14ac:dyDescent="0.2">
      <c r="A2" s="359"/>
      <c r="B2" s="359" t="s">
        <v>748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942" t="s">
        <v>608</v>
      </c>
      <c r="AJ2" s="942"/>
      <c r="AK2" s="305"/>
    </row>
    <row r="3" spans="1:37" ht="25.15" customHeight="1" thickBot="1" x14ac:dyDescent="0.2">
      <c r="A3" s="305"/>
      <c r="B3" s="767" t="s">
        <v>650</v>
      </c>
      <c r="C3" s="770" t="s">
        <v>601</v>
      </c>
      <c r="D3" s="772" t="s">
        <v>606</v>
      </c>
      <c r="E3" s="773"/>
      <c r="F3" s="773"/>
      <c r="G3" s="773"/>
      <c r="H3" s="773"/>
      <c r="I3" s="773"/>
      <c r="J3" s="773"/>
      <c r="K3" s="773"/>
      <c r="L3" s="773"/>
      <c r="M3" s="773"/>
      <c r="N3" s="774"/>
      <c r="O3" s="775" t="s">
        <v>605</v>
      </c>
      <c r="P3" s="777" t="s">
        <v>651</v>
      </c>
      <c r="Q3" s="778"/>
      <c r="R3" s="780" t="s">
        <v>652</v>
      </c>
      <c r="S3" s="787" t="s">
        <v>649</v>
      </c>
      <c r="T3" s="788"/>
      <c r="U3" s="788"/>
      <c r="V3" s="788"/>
      <c r="W3" s="788"/>
      <c r="X3" s="788"/>
      <c r="Y3" s="788"/>
      <c r="Z3" s="788"/>
      <c r="AA3" s="788"/>
      <c r="AB3" s="788"/>
      <c r="AC3" s="789"/>
      <c r="AD3" s="789"/>
      <c r="AE3" s="869" t="s">
        <v>599</v>
      </c>
      <c r="AF3" s="869"/>
      <c r="AG3" s="869"/>
      <c r="AH3" s="869"/>
      <c r="AI3" s="862" t="s">
        <v>758</v>
      </c>
      <c r="AJ3" s="863"/>
      <c r="AK3" s="360"/>
    </row>
    <row r="4" spans="1:37" ht="25.15" customHeight="1" x14ac:dyDescent="0.15">
      <c r="A4" s="305"/>
      <c r="B4" s="768"/>
      <c r="C4" s="771"/>
      <c r="D4" s="790"/>
      <c r="E4" s="792" t="s">
        <v>653</v>
      </c>
      <c r="F4" s="793"/>
      <c r="G4" s="794"/>
      <c r="H4" s="798" t="s">
        <v>604</v>
      </c>
      <c r="I4" s="799"/>
      <c r="J4" s="798" t="s">
        <v>603</v>
      </c>
      <c r="K4" s="799"/>
      <c r="L4" s="802" t="s">
        <v>602</v>
      </c>
      <c r="M4" s="793"/>
      <c r="N4" s="794"/>
      <c r="O4" s="776"/>
      <c r="P4" s="779"/>
      <c r="Q4" s="779"/>
      <c r="R4" s="781"/>
      <c r="S4" s="804" t="s">
        <v>612</v>
      </c>
      <c r="T4" s="804"/>
      <c r="U4" s="804"/>
      <c r="V4" s="804"/>
      <c r="W4" s="859" t="s">
        <v>613</v>
      </c>
      <c r="X4" s="860"/>
      <c r="Y4" s="860"/>
      <c r="Z4" s="860"/>
      <c r="AA4" s="860"/>
      <c r="AB4" s="861"/>
      <c r="AC4" s="865" t="s">
        <v>614</v>
      </c>
      <c r="AD4" s="866"/>
      <c r="AE4" s="870" t="s">
        <v>607</v>
      </c>
      <c r="AF4" s="851"/>
      <c r="AG4" s="851" t="s">
        <v>595</v>
      </c>
      <c r="AH4" s="851" t="s">
        <v>594</v>
      </c>
      <c r="AI4" s="851"/>
      <c r="AJ4" s="864"/>
      <c r="AK4" s="360"/>
    </row>
    <row r="5" spans="1:37" ht="22.5" customHeight="1" x14ac:dyDescent="0.15">
      <c r="A5" s="305"/>
      <c r="B5" s="768"/>
      <c r="C5" s="771"/>
      <c r="D5" s="791"/>
      <c r="E5" s="795"/>
      <c r="F5" s="796"/>
      <c r="G5" s="797"/>
      <c r="H5" s="800"/>
      <c r="I5" s="801"/>
      <c r="J5" s="800"/>
      <c r="K5" s="801"/>
      <c r="L5" s="803"/>
      <c r="M5" s="796"/>
      <c r="N5" s="797"/>
      <c r="O5" s="776"/>
      <c r="P5" s="779"/>
      <c r="Q5" s="779"/>
      <c r="R5" s="782"/>
      <c r="S5" s="361"/>
      <c r="T5" s="362"/>
      <c r="U5" s="854" t="s">
        <v>593</v>
      </c>
      <c r="V5" s="855"/>
      <c r="W5" s="856" t="s">
        <v>267</v>
      </c>
      <c r="X5" s="857"/>
      <c r="Y5" s="856" t="s">
        <v>592</v>
      </c>
      <c r="Z5" s="857"/>
      <c r="AA5" s="856" t="s">
        <v>591</v>
      </c>
      <c r="AB5" s="858"/>
      <c r="AC5" s="867"/>
      <c r="AD5" s="868"/>
      <c r="AE5" s="870"/>
      <c r="AF5" s="851"/>
      <c r="AG5" s="852"/>
      <c r="AH5" s="853"/>
      <c r="AI5" s="851"/>
      <c r="AJ5" s="864"/>
      <c r="AK5" s="360"/>
    </row>
    <row r="6" spans="1:37" ht="27" customHeight="1" x14ac:dyDescent="0.15">
      <c r="A6" s="305"/>
      <c r="B6" s="768"/>
      <c r="C6" s="363"/>
      <c r="D6" s="783"/>
      <c r="E6" s="784"/>
      <c r="F6" s="784"/>
      <c r="G6" s="784"/>
      <c r="H6" s="784"/>
      <c r="I6" s="784"/>
      <c r="J6" s="784"/>
      <c r="K6" s="784"/>
      <c r="L6" s="784"/>
      <c r="M6" s="784"/>
      <c r="N6" s="785"/>
      <c r="O6" s="364"/>
      <c r="P6" s="786"/>
      <c r="Q6" s="786"/>
      <c r="R6" s="365"/>
      <c r="S6" s="786"/>
      <c r="T6" s="833"/>
      <c r="U6" s="834"/>
      <c r="V6" s="786"/>
      <c r="W6" s="835"/>
      <c r="X6" s="836"/>
      <c r="Y6" s="835"/>
      <c r="Z6" s="836"/>
      <c r="AA6" s="835"/>
      <c r="AB6" s="837"/>
      <c r="AC6" s="818"/>
      <c r="AD6" s="819"/>
      <c r="AE6" s="883"/>
      <c r="AF6" s="884"/>
      <c r="AG6" s="366"/>
      <c r="AH6" s="367"/>
      <c r="AI6" s="871"/>
      <c r="AJ6" s="872"/>
      <c r="AK6" s="360"/>
    </row>
    <row r="7" spans="1:37" ht="27" customHeight="1" x14ac:dyDescent="0.15">
      <c r="A7" s="305"/>
      <c r="B7" s="768"/>
      <c r="C7" s="368"/>
      <c r="D7" s="369"/>
      <c r="E7" s="809"/>
      <c r="F7" s="810"/>
      <c r="G7" s="811"/>
      <c r="H7" s="812"/>
      <c r="I7" s="812"/>
      <c r="J7" s="838"/>
      <c r="K7" s="839"/>
      <c r="L7" s="840"/>
      <c r="M7" s="840"/>
      <c r="N7" s="840"/>
      <c r="O7" s="370"/>
      <c r="P7" s="841"/>
      <c r="Q7" s="841"/>
      <c r="R7" s="371"/>
      <c r="S7" s="841"/>
      <c r="T7" s="842"/>
      <c r="U7" s="843"/>
      <c r="V7" s="841"/>
      <c r="W7" s="845"/>
      <c r="X7" s="846"/>
      <c r="Y7" s="845"/>
      <c r="Z7" s="846"/>
      <c r="AA7" s="845"/>
      <c r="AB7" s="873"/>
      <c r="AC7" s="874"/>
      <c r="AD7" s="875"/>
      <c r="AE7" s="811"/>
      <c r="AF7" s="839"/>
      <c r="AG7" s="372"/>
      <c r="AH7" s="373"/>
      <c r="AI7" s="849"/>
      <c r="AJ7" s="850"/>
      <c r="AK7" s="360"/>
    </row>
    <row r="8" spans="1:37" ht="27" customHeight="1" x14ac:dyDescent="0.15">
      <c r="A8" s="305"/>
      <c r="B8" s="768"/>
      <c r="C8" s="374"/>
      <c r="D8" s="369"/>
      <c r="E8" s="820"/>
      <c r="F8" s="821"/>
      <c r="G8" s="822"/>
      <c r="H8" s="823"/>
      <c r="I8" s="823"/>
      <c r="J8" s="824"/>
      <c r="K8" s="825"/>
      <c r="L8" s="826"/>
      <c r="M8" s="826"/>
      <c r="N8" s="826"/>
      <c r="O8" s="375"/>
      <c r="P8" s="827"/>
      <c r="Q8" s="827"/>
      <c r="R8" s="376"/>
      <c r="S8" s="827"/>
      <c r="T8" s="828"/>
      <c r="U8" s="844"/>
      <c r="V8" s="827"/>
      <c r="W8" s="813"/>
      <c r="X8" s="814"/>
      <c r="Y8" s="813"/>
      <c r="Z8" s="814"/>
      <c r="AA8" s="813"/>
      <c r="AB8" s="815"/>
      <c r="AC8" s="816"/>
      <c r="AD8" s="817"/>
      <c r="AE8" s="822"/>
      <c r="AF8" s="825"/>
      <c r="AG8" s="377"/>
      <c r="AH8" s="378"/>
      <c r="AI8" s="847"/>
      <c r="AJ8" s="848"/>
      <c r="AK8" s="360"/>
    </row>
    <row r="9" spans="1:37" ht="27" customHeight="1" x14ac:dyDescent="0.15">
      <c r="A9" s="305"/>
      <c r="B9" s="768"/>
      <c r="C9" s="374"/>
      <c r="D9" s="379"/>
      <c r="E9" s="805"/>
      <c r="F9" s="806"/>
      <c r="G9" s="807"/>
      <c r="H9" s="829"/>
      <c r="I9" s="829"/>
      <c r="J9" s="830"/>
      <c r="K9" s="808"/>
      <c r="L9" s="831"/>
      <c r="M9" s="832"/>
      <c r="N9" s="832"/>
      <c r="O9" s="375"/>
      <c r="P9" s="827"/>
      <c r="Q9" s="827"/>
      <c r="R9" s="376"/>
      <c r="S9" s="827"/>
      <c r="T9" s="828"/>
      <c r="U9" s="844"/>
      <c r="V9" s="827"/>
      <c r="W9" s="813"/>
      <c r="X9" s="814"/>
      <c r="Y9" s="813"/>
      <c r="Z9" s="814"/>
      <c r="AA9" s="813"/>
      <c r="AB9" s="815"/>
      <c r="AC9" s="816"/>
      <c r="AD9" s="817"/>
      <c r="AE9" s="822"/>
      <c r="AF9" s="825"/>
      <c r="AG9" s="377"/>
      <c r="AH9" s="380"/>
      <c r="AI9" s="847"/>
      <c r="AJ9" s="848"/>
      <c r="AK9" s="360"/>
    </row>
    <row r="10" spans="1:37" ht="27" customHeight="1" x14ac:dyDescent="0.15">
      <c r="A10" s="305"/>
      <c r="B10" s="768"/>
      <c r="C10" s="363"/>
      <c r="D10" s="783"/>
      <c r="E10" s="784"/>
      <c r="F10" s="784"/>
      <c r="G10" s="784"/>
      <c r="H10" s="784"/>
      <c r="I10" s="784"/>
      <c r="J10" s="784"/>
      <c r="K10" s="784"/>
      <c r="L10" s="784"/>
      <c r="M10" s="784"/>
      <c r="N10" s="785"/>
      <c r="O10" s="364"/>
      <c r="P10" s="786"/>
      <c r="Q10" s="786"/>
      <c r="R10" s="365"/>
      <c r="S10" s="786"/>
      <c r="T10" s="833"/>
      <c r="U10" s="834"/>
      <c r="V10" s="786"/>
      <c r="W10" s="835"/>
      <c r="X10" s="836"/>
      <c r="Y10" s="835"/>
      <c r="Z10" s="836"/>
      <c r="AA10" s="835"/>
      <c r="AB10" s="837"/>
      <c r="AC10" s="818"/>
      <c r="AD10" s="819"/>
      <c r="AE10" s="883"/>
      <c r="AF10" s="884"/>
      <c r="AG10" s="366"/>
      <c r="AH10" s="367"/>
      <c r="AI10" s="871"/>
      <c r="AJ10" s="872"/>
      <c r="AK10" s="360"/>
    </row>
    <row r="11" spans="1:37" ht="27" customHeight="1" x14ac:dyDescent="0.15">
      <c r="A11" s="305"/>
      <c r="B11" s="768"/>
      <c r="C11" s="374"/>
      <c r="D11" s="369"/>
      <c r="E11" s="809"/>
      <c r="F11" s="810"/>
      <c r="G11" s="811"/>
      <c r="H11" s="812"/>
      <c r="I11" s="812"/>
      <c r="J11" s="838"/>
      <c r="K11" s="839"/>
      <c r="L11" s="840"/>
      <c r="M11" s="840"/>
      <c r="N11" s="840"/>
      <c r="O11" s="375"/>
      <c r="P11" s="827"/>
      <c r="Q11" s="827"/>
      <c r="R11" s="376"/>
      <c r="S11" s="827"/>
      <c r="T11" s="828"/>
      <c r="U11" s="844"/>
      <c r="V11" s="827"/>
      <c r="W11" s="813"/>
      <c r="X11" s="814"/>
      <c r="Y11" s="813"/>
      <c r="Z11" s="814"/>
      <c r="AA11" s="813"/>
      <c r="AB11" s="815"/>
      <c r="AC11" s="816"/>
      <c r="AD11" s="817"/>
      <c r="AE11" s="822"/>
      <c r="AF11" s="825"/>
      <c r="AG11" s="377"/>
      <c r="AH11" s="380"/>
      <c r="AI11" s="847"/>
      <c r="AJ11" s="848"/>
      <c r="AK11" s="360"/>
    </row>
    <row r="12" spans="1:37" ht="27" customHeight="1" x14ac:dyDescent="0.15">
      <c r="A12" s="305"/>
      <c r="B12" s="768"/>
      <c r="C12" s="381"/>
      <c r="D12" s="361"/>
      <c r="E12" s="805"/>
      <c r="F12" s="806"/>
      <c r="G12" s="807"/>
      <c r="H12" s="808"/>
      <c r="I12" s="808"/>
      <c r="J12" s="808"/>
      <c r="K12" s="808"/>
      <c r="L12" s="808"/>
      <c r="M12" s="808"/>
      <c r="N12" s="808"/>
      <c r="O12" s="382"/>
      <c r="P12" s="878"/>
      <c r="Q12" s="878"/>
      <c r="R12" s="383"/>
      <c r="S12" s="878"/>
      <c r="T12" s="879"/>
      <c r="U12" s="880"/>
      <c r="V12" s="878"/>
      <c r="W12" s="881"/>
      <c r="X12" s="882"/>
      <c r="Y12" s="881"/>
      <c r="Z12" s="882"/>
      <c r="AA12" s="881"/>
      <c r="AB12" s="885"/>
      <c r="AC12" s="886"/>
      <c r="AD12" s="887"/>
      <c r="AE12" s="807"/>
      <c r="AF12" s="808"/>
      <c r="AG12" s="384"/>
      <c r="AH12" s="385"/>
      <c r="AI12" s="832"/>
      <c r="AJ12" s="888"/>
      <c r="AK12" s="360"/>
    </row>
    <row r="13" spans="1:37" ht="27" customHeight="1" thickBot="1" x14ac:dyDescent="0.2">
      <c r="A13" s="305"/>
      <c r="B13" s="769"/>
      <c r="C13" s="894" t="s">
        <v>590</v>
      </c>
      <c r="D13" s="895"/>
      <c r="E13" s="895"/>
      <c r="F13" s="895"/>
      <c r="G13" s="895"/>
      <c r="H13" s="895"/>
      <c r="I13" s="895"/>
      <c r="J13" s="895"/>
      <c r="K13" s="895"/>
      <c r="L13" s="895"/>
      <c r="M13" s="895"/>
      <c r="N13" s="895"/>
      <c r="O13" s="895"/>
      <c r="P13" s="896"/>
      <c r="Q13" s="897"/>
      <c r="R13" s="386"/>
      <c r="S13" s="896"/>
      <c r="T13" s="898"/>
      <c r="U13" s="899"/>
      <c r="V13" s="900"/>
      <c r="W13" s="876"/>
      <c r="X13" s="877"/>
      <c r="Y13" s="876"/>
      <c r="Z13" s="877"/>
      <c r="AA13" s="876"/>
      <c r="AB13" s="889"/>
      <c r="AC13" s="890"/>
      <c r="AD13" s="889"/>
      <c r="AE13" s="891"/>
      <c r="AF13" s="892"/>
      <c r="AG13" s="892"/>
      <c r="AH13" s="892"/>
      <c r="AI13" s="892"/>
      <c r="AJ13" s="893"/>
      <c r="AK13" s="360"/>
    </row>
    <row r="14" spans="1:37" ht="25.15" customHeight="1" thickBot="1" x14ac:dyDescent="0.2">
      <c r="A14" s="305"/>
      <c r="B14" s="767" t="s">
        <v>654</v>
      </c>
      <c r="C14" s="770" t="s">
        <v>601</v>
      </c>
      <c r="D14" s="901" t="s">
        <v>600</v>
      </c>
      <c r="E14" s="902"/>
      <c r="F14" s="902"/>
      <c r="G14" s="902"/>
      <c r="H14" s="902"/>
      <c r="I14" s="902"/>
      <c r="J14" s="902"/>
      <c r="K14" s="902"/>
      <c r="L14" s="902"/>
      <c r="M14" s="902"/>
      <c r="N14" s="902"/>
      <c r="O14" s="903"/>
      <c r="P14" s="777" t="s">
        <v>651</v>
      </c>
      <c r="Q14" s="778"/>
      <c r="R14" s="780" t="s">
        <v>652</v>
      </c>
      <c r="S14" s="787" t="s">
        <v>649</v>
      </c>
      <c r="T14" s="788"/>
      <c r="U14" s="788"/>
      <c r="V14" s="788"/>
      <c r="W14" s="788"/>
      <c r="X14" s="788"/>
      <c r="Y14" s="788"/>
      <c r="Z14" s="788"/>
      <c r="AA14" s="788"/>
      <c r="AB14" s="788"/>
      <c r="AC14" s="789"/>
      <c r="AD14" s="789"/>
      <c r="AE14" s="869" t="s">
        <v>599</v>
      </c>
      <c r="AF14" s="869"/>
      <c r="AG14" s="869"/>
      <c r="AH14" s="869"/>
      <c r="AI14" s="862" t="s">
        <v>758</v>
      </c>
      <c r="AJ14" s="863"/>
      <c r="AK14" s="360"/>
    </row>
    <row r="15" spans="1:37" ht="25.15" customHeight="1" x14ac:dyDescent="0.15">
      <c r="A15" s="305"/>
      <c r="B15" s="768"/>
      <c r="C15" s="771"/>
      <c r="D15" s="781"/>
      <c r="E15" s="802" t="s">
        <v>598</v>
      </c>
      <c r="F15" s="793"/>
      <c r="G15" s="793"/>
      <c r="H15" s="793"/>
      <c r="I15" s="794"/>
      <c r="J15" s="904" t="s">
        <v>597</v>
      </c>
      <c r="K15" s="905"/>
      <c r="L15" s="906" t="s">
        <v>596</v>
      </c>
      <c r="M15" s="907"/>
      <c r="N15" s="907"/>
      <c r="O15" s="908"/>
      <c r="P15" s="779"/>
      <c r="Q15" s="779"/>
      <c r="R15" s="781"/>
      <c r="S15" s="804" t="s">
        <v>612</v>
      </c>
      <c r="T15" s="804"/>
      <c r="U15" s="804"/>
      <c r="V15" s="804"/>
      <c r="W15" s="859" t="s">
        <v>613</v>
      </c>
      <c r="X15" s="860"/>
      <c r="Y15" s="860"/>
      <c r="Z15" s="860"/>
      <c r="AA15" s="860"/>
      <c r="AB15" s="861"/>
      <c r="AC15" s="865" t="s">
        <v>614</v>
      </c>
      <c r="AD15" s="866"/>
      <c r="AE15" s="870" t="s">
        <v>607</v>
      </c>
      <c r="AF15" s="851"/>
      <c r="AG15" s="851" t="s">
        <v>595</v>
      </c>
      <c r="AH15" s="851" t="s">
        <v>594</v>
      </c>
      <c r="AI15" s="851"/>
      <c r="AJ15" s="864"/>
      <c r="AK15" s="360"/>
    </row>
    <row r="16" spans="1:37" ht="23.25" customHeight="1" x14ac:dyDescent="0.15">
      <c r="A16" s="305"/>
      <c r="B16" s="768"/>
      <c r="C16" s="771"/>
      <c r="D16" s="782"/>
      <c r="E16" s="803"/>
      <c r="F16" s="796"/>
      <c r="G16" s="796"/>
      <c r="H16" s="796"/>
      <c r="I16" s="797"/>
      <c r="J16" s="800"/>
      <c r="K16" s="801"/>
      <c r="L16" s="803"/>
      <c r="M16" s="796"/>
      <c r="N16" s="796"/>
      <c r="O16" s="797"/>
      <c r="P16" s="779"/>
      <c r="Q16" s="779"/>
      <c r="R16" s="782"/>
      <c r="S16" s="361"/>
      <c r="T16" s="362"/>
      <c r="U16" s="854" t="s">
        <v>742</v>
      </c>
      <c r="V16" s="855"/>
      <c r="W16" s="856" t="s">
        <v>267</v>
      </c>
      <c r="X16" s="857"/>
      <c r="Y16" s="856" t="s">
        <v>592</v>
      </c>
      <c r="Z16" s="857"/>
      <c r="AA16" s="856" t="s">
        <v>591</v>
      </c>
      <c r="AB16" s="858"/>
      <c r="AC16" s="867"/>
      <c r="AD16" s="868"/>
      <c r="AE16" s="870"/>
      <c r="AF16" s="851"/>
      <c r="AG16" s="852"/>
      <c r="AH16" s="853"/>
      <c r="AI16" s="851"/>
      <c r="AJ16" s="864"/>
      <c r="AK16" s="360"/>
    </row>
    <row r="17" spans="1:37" ht="27" customHeight="1" x14ac:dyDescent="0.15">
      <c r="A17" s="305"/>
      <c r="B17" s="768"/>
      <c r="C17" s="363"/>
      <c r="D17" s="904"/>
      <c r="E17" s="946"/>
      <c r="F17" s="946"/>
      <c r="G17" s="946"/>
      <c r="H17" s="946"/>
      <c r="I17" s="946"/>
      <c r="J17" s="946"/>
      <c r="K17" s="946"/>
      <c r="L17" s="946"/>
      <c r="M17" s="946"/>
      <c r="N17" s="946"/>
      <c r="O17" s="905"/>
      <c r="P17" s="786"/>
      <c r="Q17" s="786"/>
      <c r="R17" s="365"/>
      <c r="S17" s="786"/>
      <c r="T17" s="833"/>
      <c r="U17" s="834"/>
      <c r="V17" s="786"/>
      <c r="W17" s="835"/>
      <c r="X17" s="836"/>
      <c r="Y17" s="835"/>
      <c r="Z17" s="836"/>
      <c r="AA17" s="835"/>
      <c r="AB17" s="837"/>
      <c r="AC17" s="818"/>
      <c r="AD17" s="819"/>
      <c r="AE17" s="883"/>
      <c r="AF17" s="884"/>
      <c r="AG17" s="366"/>
      <c r="AH17" s="367"/>
      <c r="AI17" s="871"/>
      <c r="AJ17" s="872"/>
      <c r="AK17" s="360"/>
    </row>
    <row r="18" spans="1:37" ht="27" customHeight="1" x14ac:dyDescent="0.15">
      <c r="A18" s="305"/>
      <c r="B18" s="768"/>
      <c r="C18" s="368"/>
      <c r="D18" s="387"/>
      <c r="E18" s="809"/>
      <c r="F18" s="810"/>
      <c r="G18" s="810"/>
      <c r="H18" s="810"/>
      <c r="I18" s="811"/>
      <c r="J18" s="812"/>
      <c r="K18" s="812"/>
      <c r="L18" s="943"/>
      <c r="M18" s="944"/>
      <c r="N18" s="944"/>
      <c r="O18" s="945"/>
      <c r="P18" s="841"/>
      <c r="Q18" s="841"/>
      <c r="R18" s="371"/>
      <c r="S18" s="841"/>
      <c r="T18" s="842"/>
      <c r="U18" s="843"/>
      <c r="V18" s="841"/>
      <c r="W18" s="845"/>
      <c r="X18" s="846"/>
      <c r="Y18" s="845"/>
      <c r="Z18" s="846"/>
      <c r="AA18" s="845"/>
      <c r="AB18" s="873"/>
      <c r="AC18" s="874"/>
      <c r="AD18" s="875"/>
      <c r="AE18" s="811"/>
      <c r="AF18" s="839"/>
      <c r="AG18" s="372"/>
      <c r="AH18" s="373"/>
      <c r="AI18" s="849"/>
      <c r="AJ18" s="850"/>
      <c r="AK18" s="360"/>
    </row>
    <row r="19" spans="1:37" ht="27" customHeight="1" x14ac:dyDescent="0.15">
      <c r="A19" s="305"/>
      <c r="B19" s="768"/>
      <c r="C19" s="374"/>
      <c r="D19" s="388"/>
      <c r="E19" s="909"/>
      <c r="F19" s="910"/>
      <c r="G19" s="910"/>
      <c r="H19" s="910"/>
      <c r="I19" s="911"/>
      <c r="J19" s="912"/>
      <c r="K19" s="912"/>
      <c r="L19" s="913"/>
      <c r="M19" s="914"/>
      <c r="N19" s="914"/>
      <c r="O19" s="915"/>
      <c r="P19" s="827"/>
      <c r="Q19" s="827"/>
      <c r="R19" s="376"/>
      <c r="S19" s="827"/>
      <c r="T19" s="828"/>
      <c r="U19" s="844"/>
      <c r="V19" s="827"/>
      <c r="W19" s="813"/>
      <c r="X19" s="814"/>
      <c r="Y19" s="813"/>
      <c r="Z19" s="814"/>
      <c r="AA19" s="813"/>
      <c r="AB19" s="815"/>
      <c r="AC19" s="816"/>
      <c r="AD19" s="817"/>
      <c r="AE19" s="822"/>
      <c r="AF19" s="825"/>
      <c r="AG19" s="377"/>
      <c r="AH19" s="380"/>
      <c r="AI19" s="847"/>
      <c r="AJ19" s="848"/>
      <c r="AK19" s="360"/>
    </row>
    <row r="20" spans="1:37" ht="27" customHeight="1" x14ac:dyDescent="0.15">
      <c r="A20" s="305"/>
      <c r="B20" s="768"/>
      <c r="C20" s="363"/>
      <c r="D20" s="802"/>
      <c r="E20" s="793"/>
      <c r="F20" s="793"/>
      <c r="G20" s="793"/>
      <c r="H20" s="793"/>
      <c r="I20" s="793"/>
      <c r="J20" s="793"/>
      <c r="K20" s="793"/>
      <c r="L20" s="793"/>
      <c r="M20" s="793"/>
      <c r="N20" s="793"/>
      <c r="O20" s="794"/>
      <c r="P20" s="786"/>
      <c r="Q20" s="786"/>
      <c r="R20" s="365"/>
      <c r="S20" s="786"/>
      <c r="T20" s="833"/>
      <c r="U20" s="834"/>
      <c r="V20" s="786"/>
      <c r="W20" s="835"/>
      <c r="X20" s="836"/>
      <c r="Y20" s="835"/>
      <c r="Z20" s="836"/>
      <c r="AA20" s="835"/>
      <c r="AB20" s="837"/>
      <c r="AC20" s="818"/>
      <c r="AD20" s="819"/>
      <c r="AE20" s="883"/>
      <c r="AF20" s="884"/>
      <c r="AG20" s="366"/>
      <c r="AH20" s="367"/>
      <c r="AI20" s="871"/>
      <c r="AJ20" s="872"/>
      <c r="AK20" s="360"/>
    </row>
    <row r="21" spans="1:37" ht="27" customHeight="1" x14ac:dyDescent="0.15">
      <c r="A21" s="305"/>
      <c r="B21" s="768"/>
      <c r="C21" s="374"/>
      <c r="D21" s="387"/>
      <c r="E21" s="916"/>
      <c r="F21" s="917"/>
      <c r="G21" s="917"/>
      <c r="H21" s="917"/>
      <c r="I21" s="918"/>
      <c r="J21" s="919"/>
      <c r="K21" s="919"/>
      <c r="L21" s="920"/>
      <c r="M21" s="921"/>
      <c r="N21" s="921"/>
      <c r="O21" s="922"/>
      <c r="P21" s="827"/>
      <c r="Q21" s="827"/>
      <c r="R21" s="376"/>
      <c r="S21" s="827"/>
      <c r="T21" s="828"/>
      <c r="U21" s="844"/>
      <c r="V21" s="827"/>
      <c r="W21" s="813"/>
      <c r="X21" s="814"/>
      <c r="Y21" s="813"/>
      <c r="Z21" s="814"/>
      <c r="AA21" s="813"/>
      <c r="AB21" s="815"/>
      <c r="AC21" s="816"/>
      <c r="AD21" s="817"/>
      <c r="AE21" s="822"/>
      <c r="AF21" s="825"/>
      <c r="AG21" s="377"/>
      <c r="AH21" s="380"/>
      <c r="AI21" s="847"/>
      <c r="AJ21" s="848"/>
      <c r="AK21" s="360"/>
    </row>
    <row r="22" spans="1:37" ht="27" customHeight="1" x14ac:dyDescent="0.15">
      <c r="A22" s="305"/>
      <c r="B22" s="768"/>
      <c r="C22" s="374"/>
      <c r="D22" s="387"/>
      <c r="E22" s="820"/>
      <c r="F22" s="821"/>
      <c r="G22" s="821"/>
      <c r="H22" s="821"/>
      <c r="I22" s="822"/>
      <c r="J22" s="823"/>
      <c r="K22" s="823"/>
      <c r="L22" s="923"/>
      <c r="M22" s="924"/>
      <c r="N22" s="924"/>
      <c r="O22" s="925"/>
      <c r="P22" s="827"/>
      <c r="Q22" s="827"/>
      <c r="R22" s="376"/>
      <c r="S22" s="827"/>
      <c r="T22" s="828"/>
      <c r="U22" s="844"/>
      <c r="V22" s="827"/>
      <c r="W22" s="813"/>
      <c r="X22" s="814"/>
      <c r="Y22" s="813"/>
      <c r="Z22" s="814"/>
      <c r="AA22" s="813"/>
      <c r="AB22" s="815"/>
      <c r="AC22" s="816"/>
      <c r="AD22" s="817"/>
      <c r="AE22" s="822"/>
      <c r="AF22" s="825"/>
      <c r="AG22" s="377"/>
      <c r="AH22" s="380"/>
      <c r="AI22" s="847"/>
      <c r="AJ22" s="848"/>
      <c r="AK22" s="360"/>
    </row>
    <row r="23" spans="1:37" ht="27" customHeight="1" x14ac:dyDescent="0.15">
      <c r="A23" s="305"/>
      <c r="B23" s="768"/>
      <c r="C23" s="381"/>
      <c r="D23" s="389"/>
      <c r="E23" s="805"/>
      <c r="F23" s="806"/>
      <c r="G23" s="806"/>
      <c r="H23" s="806"/>
      <c r="I23" s="807"/>
      <c r="J23" s="808"/>
      <c r="K23" s="808"/>
      <c r="L23" s="947"/>
      <c r="M23" s="948"/>
      <c r="N23" s="948"/>
      <c r="O23" s="949"/>
      <c r="P23" s="878"/>
      <c r="Q23" s="878"/>
      <c r="R23" s="383"/>
      <c r="S23" s="878"/>
      <c r="T23" s="879"/>
      <c r="U23" s="880"/>
      <c r="V23" s="878"/>
      <c r="W23" s="881"/>
      <c r="X23" s="882"/>
      <c r="Y23" s="881"/>
      <c r="Z23" s="882"/>
      <c r="AA23" s="881"/>
      <c r="AB23" s="885"/>
      <c r="AC23" s="886"/>
      <c r="AD23" s="887"/>
      <c r="AE23" s="807"/>
      <c r="AF23" s="808"/>
      <c r="AG23" s="384"/>
      <c r="AH23" s="385"/>
      <c r="AI23" s="832"/>
      <c r="AJ23" s="888"/>
      <c r="AK23" s="360"/>
    </row>
    <row r="24" spans="1:37" ht="27" customHeight="1" thickBot="1" x14ac:dyDescent="0.2">
      <c r="A24" s="305"/>
      <c r="B24" s="769"/>
      <c r="C24" s="894" t="s">
        <v>590</v>
      </c>
      <c r="D24" s="895"/>
      <c r="E24" s="895"/>
      <c r="F24" s="895"/>
      <c r="G24" s="895"/>
      <c r="H24" s="895"/>
      <c r="I24" s="895"/>
      <c r="J24" s="895"/>
      <c r="K24" s="895"/>
      <c r="L24" s="895"/>
      <c r="M24" s="895"/>
      <c r="N24" s="895"/>
      <c r="O24" s="895"/>
      <c r="P24" s="896"/>
      <c r="Q24" s="897"/>
      <c r="R24" s="386"/>
      <c r="S24" s="896"/>
      <c r="T24" s="898"/>
      <c r="U24" s="900"/>
      <c r="V24" s="897"/>
      <c r="W24" s="926"/>
      <c r="X24" s="950"/>
      <c r="Y24" s="926"/>
      <c r="Z24" s="950"/>
      <c r="AA24" s="926"/>
      <c r="AB24" s="876"/>
      <c r="AC24" s="927"/>
      <c r="AD24" s="928"/>
      <c r="AE24" s="891"/>
      <c r="AF24" s="892"/>
      <c r="AG24" s="892"/>
      <c r="AH24" s="892"/>
      <c r="AI24" s="892"/>
      <c r="AJ24" s="893"/>
      <c r="AK24" s="360"/>
    </row>
    <row r="25" spans="1:37" ht="27" customHeight="1" thickBot="1" x14ac:dyDescent="0.2">
      <c r="A25" s="305"/>
      <c r="B25" s="936" t="s">
        <v>655</v>
      </c>
      <c r="C25" s="937"/>
      <c r="D25" s="937"/>
      <c r="E25" s="937"/>
      <c r="F25" s="937"/>
      <c r="G25" s="937"/>
      <c r="H25" s="937"/>
      <c r="I25" s="937"/>
      <c r="J25" s="937"/>
      <c r="K25" s="937"/>
      <c r="L25" s="937"/>
      <c r="M25" s="937"/>
      <c r="N25" s="937"/>
      <c r="O25" s="937"/>
      <c r="P25" s="938"/>
      <c r="Q25" s="938"/>
      <c r="R25" s="390"/>
      <c r="S25" s="938"/>
      <c r="T25" s="939"/>
      <c r="U25" s="940"/>
      <c r="V25" s="938"/>
      <c r="W25" s="929"/>
      <c r="X25" s="941"/>
      <c r="Y25" s="929"/>
      <c r="Z25" s="941"/>
      <c r="AA25" s="929"/>
      <c r="AB25" s="930"/>
      <c r="AC25" s="931"/>
      <c r="AD25" s="932"/>
      <c r="AE25" s="933"/>
      <c r="AF25" s="934"/>
      <c r="AG25" s="934"/>
      <c r="AH25" s="934"/>
      <c r="AI25" s="934"/>
      <c r="AJ25" s="935"/>
      <c r="AK25" s="360"/>
    </row>
    <row r="26" spans="1:37" ht="17.25" customHeight="1" x14ac:dyDescent="0.15">
      <c r="A26" s="305"/>
      <c r="B26" s="391" t="s">
        <v>504</v>
      </c>
      <c r="C26" s="357" t="s">
        <v>589</v>
      </c>
      <c r="D26" s="392"/>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05"/>
      <c r="AI26" s="305"/>
      <c r="AJ26" s="305"/>
      <c r="AK26" s="305"/>
    </row>
    <row r="27" spans="1:37" ht="17.25" customHeight="1" x14ac:dyDescent="0.15">
      <c r="A27" s="305"/>
      <c r="B27" s="391">
        <v>2</v>
      </c>
      <c r="C27" s="357" t="s">
        <v>588</v>
      </c>
      <c r="D27" s="392"/>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05"/>
    </row>
    <row r="28" spans="1:37" ht="17.25" customHeight="1" x14ac:dyDescent="0.15">
      <c r="A28" s="305"/>
      <c r="B28" s="391">
        <v>3</v>
      </c>
      <c r="C28" s="357" t="s">
        <v>633</v>
      </c>
      <c r="D28" s="392"/>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05"/>
    </row>
    <row r="29" spans="1:37" ht="17.25" customHeight="1" x14ac:dyDescent="0.15">
      <c r="A29" s="305"/>
      <c r="B29" s="391"/>
      <c r="C29" s="578" t="s">
        <v>741</v>
      </c>
      <c r="D29" s="392"/>
      <c r="E29" s="579"/>
      <c r="F29" s="579"/>
      <c r="G29" s="579"/>
      <c r="H29" s="579"/>
      <c r="I29" s="579"/>
      <c r="J29" s="579"/>
      <c r="K29" s="579"/>
      <c r="L29" s="579"/>
      <c r="M29" s="579"/>
      <c r="N29" s="579"/>
      <c r="O29" s="579"/>
      <c r="P29" s="579"/>
      <c r="Q29" s="358"/>
      <c r="R29" s="358"/>
      <c r="S29" s="358"/>
      <c r="T29" s="358"/>
      <c r="U29" s="358"/>
      <c r="V29" s="358"/>
      <c r="W29" s="358"/>
      <c r="X29" s="358"/>
      <c r="Y29" s="358"/>
      <c r="Z29" s="358"/>
      <c r="AA29" s="358"/>
      <c r="AB29" s="358"/>
      <c r="AC29" s="358"/>
      <c r="AD29" s="358"/>
      <c r="AE29" s="358"/>
      <c r="AF29" s="358"/>
      <c r="AG29" s="358"/>
      <c r="AH29" s="358"/>
      <c r="AI29" s="358"/>
      <c r="AJ29" s="358"/>
      <c r="AK29" s="305"/>
    </row>
    <row r="30" spans="1:37" ht="17.25" customHeight="1" x14ac:dyDescent="0.15">
      <c r="A30" s="305"/>
      <c r="B30" s="393">
        <v>4</v>
      </c>
      <c r="C30" s="978" t="s">
        <v>656</v>
      </c>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305"/>
    </row>
    <row r="31" spans="1:37" ht="17.25" customHeight="1" x14ac:dyDescent="0.15">
      <c r="A31" s="305"/>
      <c r="B31" s="393">
        <v>5</v>
      </c>
      <c r="C31" s="357" t="s">
        <v>587</v>
      </c>
      <c r="D31" s="392"/>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05"/>
    </row>
    <row r="32" spans="1:37" ht="17.25" customHeight="1" x14ac:dyDescent="0.15">
      <c r="A32" s="305"/>
      <c r="B32" s="391"/>
      <c r="C32" s="305"/>
      <c r="D32" s="392"/>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6" ht="21.75" customHeight="1" x14ac:dyDescent="0.15">
      <c r="A33" s="298"/>
      <c r="B33" s="298" t="s">
        <v>749</v>
      </c>
      <c r="D33" s="210"/>
      <c r="AI33" s="971" t="s">
        <v>608</v>
      </c>
      <c r="AJ33" s="971"/>
    </row>
    <row r="34" spans="1:36" ht="21.75" customHeight="1" thickBot="1" x14ac:dyDescent="0.2">
      <c r="A34" s="298"/>
      <c r="B34" s="982" t="s">
        <v>616</v>
      </c>
      <c r="C34" s="983"/>
      <c r="D34" s="983"/>
      <c r="E34" s="983"/>
      <c r="F34" s="983"/>
      <c r="G34" s="983"/>
      <c r="H34" s="983"/>
      <c r="I34" s="983"/>
      <c r="J34" s="983"/>
      <c r="K34" s="983"/>
      <c r="L34" s="983"/>
      <c r="M34" s="983"/>
      <c r="N34" s="979" t="s">
        <v>610</v>
      </c>
      <c r="O34" s="980"/>
      <c r="P34" s="980"/>
      <c r="Q34" s="981"/>
      <c r="R34" s="951" t="s">
        <v>615</v>
      </c>
      <c r="S34" s="804" t="s">
        <v>611</v>
      </c>
      <c r="T34" s="954"/>
      <c r="U34" s="954"/>
      <c r="V34" s="954"/>
      <c r="W34" s="954"/>
      <c r="X34" s="954"/>
      <c r="Y34" s="954"/>
      <c r="Z34" s="954"/>
      <c r="AA34" s="954"/>
      <c r="AB34" s="954"/>
      <c r="AC34" s="954"/>
      <c r="AD34" s="954"/>
      <c r="AE34" s="955" t="s">
        <v>599</v>
      </c>
      <c r="AF34" s="955"/>
      <c r="AG34" s="955"/>
      <c r="AH34" s="955"/>
      <c r="AI34" s="956" t="s">
        <v>609</v>
      </c>
      <c r="AJ34" s="957"/>
    </row>
    <row r="35" spans="1:36" ht="21.75" customHeight="1" x14ac:dyDescent="0.15">
      <c r="A35" s="298"/>
      <c r="B35" s="984"/>
      <c r="C35" s="985"/>
      <c r="D35" s="985"/>
      <c r="E35" s="985"/>
      <c r="F35" s="985"/>
      <c r="G35" s="985"/>
      <c r="H35" s="985"/>
      <c r="I35" s="985"/>
      <c r="J35" s="985"/>
      <c r="K35" s="985"/>
      <c r="L35" s="985"/>
      <c r="M35" s="985"/>
      <c r="N35" s="979"/>
      <c r="O35" s="980"/>
      <c r="P35" s="980"/>
      <c r="Q35" s="981"/>
      <c r="R35" s="952"/>
      <c r="S35" s="804" t="s">
        <v>612</v>
      </c>
      <c r="T35" s="804"/>
      <c r="U35" s="804"/>
      <c r="V35" s="906"/>
      <c r="W35" s="856" t="s">
        <v>613</v>
      </c>
      <c r="X35" s="857"/>
      <c r="Y35" s="857"/>
      <c r="Z35" s="857"/>
      <c r="AA35" s="857"/>
      <c r="AB35" s="962"/>
      <c r="AC35" s="963" t="s">
        <v>614</v>
      </c>
      <c r="AD35" s="964"/>
      <c r="AE35" s="967" t="s">
        <v>607</v>
      </c>
      <c r="AF35" s="968"/>
      <c r="AG35" s="957" t="s">
        <v>595</v>
      </c>
      <c r="AH35" s="957" t="s">
        <v>594</v>
      </c>
      <c r="AI35" s="958"/>
      <c r="AJ35" s="959"/>
    </row>
    <row r="36" spans="1:36" ht="21.75" customHeight="1" x14ac:dyDescent="0.15">
      <c r="A36" s="298"/>
      <c r="B36" s="986"/>
      <c r="C36" s="987"/>
      <c r="D36" s="987"/>
      <c r="E36" s="987"/>
      <c r="F36" s="987"/>
      <c r="G36" s="987"/>
      <c r="H36" s="987"/>
      <c r="I36" s="987"/>
      <c r="J36" s="987"/>
      <c r="K36" s="987"/>
      <c r="L36" s="987"/>
      <c r="M36" s="987"/>
      <c r="N36" s="979"/>
      <c r="O36" s="980"/>
      <c r="P36" s="980"/>
      <c r="Q36" s="981"/>
      <c r="R36" s="953"/>
      <c r="S36" s="361"/>
      <c r="T36" s="394"/>
      <c r="U36" s="995" t="s">
        <v>593</v>
      </c>
      <c r="V36" s="808"/>
      <c r="W36" s="782" t="s">
        <v>267</v>
      </c>
      <c r="X36" s="976"/>
      <c r="Y36" s="782" t="s">
        <v>592</v>
      </c>
      <c r="Z36" s="976"/>
      <c r="AA36" s="782" t="s">
        <v>591</v>
      </c>
      <c r="AB36" s="977"/>
      <c r="AC36" s="965"/>
      <c r="AD36" s="966"/>
      <c r="AE36" s="960"/>
      <c r="AF36" s="969"/>
      <c r="AG36" s="970"/>
      <c r="AH36" s="996"/>
      <c r="AI36" s="960"/>
      <c r="AJ36" s="961"/>
    </row>
    <row r="37" spans="1:36" ht="21.75" customHeight="1" x14ac:dyDescent="0.15">
      <c r="A37" s="298"/>
      <c r="B37" s="998" t="s">
        <v>744</v>
      </c>
      <c r="C37" s="999"/>
      <c r="D37" s="999"/>
      <c r="E37" s="999"/>
      <c r="F37" s="999"/>
      <c r="G37" s="999"/>
      <c r="H37" s="999"/>
      <c r="I37" s="999"/>
      <c r="J37" s="999"/>
      <c r="K37" s="999"/>
      <c r="L37" s="999"/>
      <c r="M37" s="999"/>
      <c r="N37" s="993"/>
      <c r="O37" s="994"/>
      <c r="P37" s="994"/>
      <c r="Q37" s="973"/>
      <c r="R37" s="395"/>
      <c r="S37" s="993"/>
      <c r="T37" s="975"/>
      <c r="U37" s="997"/>
      <c r="V37" s="973"/>
      <c r="W37" s="856"/>
      <c r="X37" s="856"/>
      <c r="Y37" s="856"/>
      <c r="Z37" s="856"/>
      <c r="AA37" s="856"/>
      <c r="AB37" s="868"/>
      <c r="AC37" s="972"/>
      <c r="AD37" s="973"/>
      <c r="AE37" s="974"/>
      <c r="AF37" s="975"/>
      <c r="AG37" s="395"/>
      <c r="AH37" s="395"/>
      <c r="AI37" s="974"/>
      <c r="AJ37" s="973"/>
    </row>
    <row r="38" spans="1:36" ht="21.75" customHeight="1" x14ac:dyDescent="0.15">
      <c r="A38" s="298"/>
      <c r="B38" s="1000"/>
      <c r="C38" s="999"/>
      <c r="D38" s="999"/>
      <c r="E38" s="999"/>
      <c r="F38" s="999"/>
      <c r="G38" s="999"/>
      <c r="H38" s="999"/>
      <c r="I38" s="999"/>
      <c r="J38" s="999"/>
      <c r="K38" s="999"/>
      <c r="L38" s="999"/>
      <c r="M38" s="999"/>
      <c r="N38" s="993"/>
      <c r="O38" s="994"/>
      <c r="P38" s="994"/>
      <c r="Q38" s="973"/>
      <c r="R38" s="395"/>
      <c r="S38" s="993"/>
      <c r="T38" s="975"/>
      <c r="U38" s="997"/>
      <c r="V38" s="973"/>
      <c r="W38" s="856"/>
      <c r="X38" s="856"/>
      <c r="Y38" s="856"/>
      <c r="Z38" s="856"/>
      <c r="AA38" s="856"/>
      <c r="AB38" s="868"/>
      <c r="AC38" s="972"/>
      <c r="AD38" s="973"/>
      <c r="AE38" s="974"/>
      <c r="AF38" s="975"/>
      <c r="AG38" s="395"/>
      <c r="AH38" s="395"/>
      <c r="AI38" s="974"/>
      <c r="AJ38" s="973"/>
    </row>
    <row r="39" spans="1:36" ht="21.75" customHeight="1" x14ac:dyDescent="0.15">
      <c r="A39" s="298"/>
      <c r="B39" s="1000"/>
      <c r="C39" s="999"/>
      <c r="D39" s="999"/>
      <c r="E39" s="999"/>
      <c r="F39" s="999"/>
      <c r="G39" s="999"/>
      <c r="H39" s="999"/>
      <c r="I39" s="999"/>
      <c r="J39" s="999"/>
      <c r="K39" s="999"/>
      <c r="L39" s="999"/>
      <c r="M39" s="999"/>
      <c r="N39" s="993"/>
      <c r="O39" s="994"/>
      <c r="P39" s="994"/>
      <c r="Q39" s="973"/>
      <c r="R39" s="395"/>
      <c r="S39" s="993"/>
      <c r="T39" s="975"/>
      <c r="U39" s="997"/>
      <c r="V39" s="973"/>
      <c r="W39" s="856"/>
      <c r="X39" s="856"/>
      <c r="Y39" s="856"/>
      <c r="Z39" s="856"/>
      <c r="AA39" s="856"/>
      <c r="AB39" s="868"/>
      <c r="AC39" s="972"/>
      <c r="AD39" s="973"/>
      <c r="AE39" s="974"/>
      <c r="AF39" s="975"/>
      <c r="AG39" s="395"/>
      <c r="AH39" s="395"/>
      <c r="AI39" s="974"/>
      <c r="AJ39" s="973"/>
    </row>
    <row r="40" spans="1:36" ht="21.75" customHeight="1" x14ac:dyDescent="0.15">
      <c r="A40" s="298"/>
      <c r="B40" s="1000"/>
      <c r="C40" s="999"/>
      <c r="D40" s="999"/>
      <c r="E40" s="999"/>
      <c r="F40" s="999"/>
      <c r="G40" s="999"/>
      <c r="H40" s="999"/>
      <c r="I40" s="999"/>
      <c r="J40" s="999"/>
      <c r="K40" s="999"/>
      <c r="L40" s="999"/>
      <c r="M40" s="999"/>
      <c r="N40" s="993"/>
      <c r="O40" s="994"/>
      <c r="P40" s="994"/>
      <c r="Q40" s="973"/>
      <c r="R40" s="395"/>
      <c r="S40" s="993"/>
      <c r="T40" s="975"/>
      <c r="U40" s="997"/>
      <c r="V40" s="973"/>
      <c r="W40" s="856"/>
      <c r="X40" s="856"/>
      <c r="Y40" s="856"/>
      <c r="Z40" s="856"/>
      <c r="AA40" s="856"/>
      <c r="AB40" s="868"/>
      <c r="AC40" s="972"/>
      <c r="AD40" s="973"/>
      <c r="AE40" s="974"/>
      <c r="AF40" s="975"/>
      <c r="AG40" s="395"/>
      <c r="AH40" s="395"/>
      <c r="AI40" s="974"/>
      <c r="AJ40" s="973"/>
    </row>
    <row r="41" spans="1:36" ht="21.75" customHeight="1" x14ac:dyDescent="0.15">
      <c r="A41" s="298"/>
      <c r="B41" s="1000"/>
      <c r="C41" s="999"/>
      <c r="D41" s="999"/>
      <c r="E41" s="999"/>
      <c r="F41" s="999"/>
      <c r="G41" s="999"/>
      <c r="H41" s="999"/>
      <c r="I41" s="999"/>
      <c r="J41" s="999"/>
      <c r="K41" s="999"/>
      <c r="L41" s="999"/>
      <c r="M41" s="999"/>
      <c r="N41" s="993"/>
      <c r="O41" s="994"/>
      <c r="P41" s="994"/>
      <c r="Q41" s="973"/>
      <c r="R41" s="395"/>
      <c r="S41" s="993"/>
      <c r="T41" s="975"/>
      <c r="U41" s="997"/>
      <c r="V41" s="973"/>
      <c r="W41" s="856"/>
      <c r="X41" s="856"/>
      <c r="Y41" s="856"/>
      <c r="Z41" s="856"/>
      <c r="AA41" s="856"/>
      <c r="AB41" s="868"/>
      <c r="AC41" s="972"/>
      <c r="AD41" s="973"/>
      <c r="AE41" s="974"/>
      <c r="AF41" s="975"/>
      <c r="AG41" s="395"/>
      <c r="AH41" s="395"/>
      <c r="AI41" s="974"/>
      <c r="AJ41" s="973"/>
    </row>
    <row r="42" spans="1:36" ht="21.75" customHeight="1" x14ac:dyDescent="0.15">
      <c r="A42" s="298"/>
      <c r="B42" s="1001"/>
      <c r="C42" s="1002"/>
      <c r="D42" s="1002"/>
      <c r="E42" s="1002"/>
      <c r="F42" s="1002"/>
      <c r="G42" s="1002"/>
      <c r="H42" s="1002"/>
      <c r="I42" s="1002"/>
      <c r="J42" s="1002"/>
      <c r="K42" s="1002"/>
      <c r="L42" s="1002"/>
      <c r="M42" s="1002"/>
      <c r="N42" s="993" t="s">
        <v>617</v>
      </c>
      <c r="O42" s="994"/>
      <c r="P42" s="994"/>
      <c r="Q42" s="973"/>
      <c r="R42" s="395"/>
      <c r="S42" s="1013"/>
      <c r="T42" s="795"/>
      <c r="U42" s="1014"/>
      <c r="V42" s="990"/>
      <c r="W42" s="782"/>
      <c r="X42" s="782"/>
      <c r="Y42" s="782"/>
      <c r="Z42" s="782"/>
      <c r="AA42" s="782"/>
      <c r="AB42" s="988"/>
      <c r="AC42" s="989"/>
      <c r="AD42" s="990"/>
      <c r="AE42" s="991"/>
      <c r="AF42" s="992"/>
      <c r="AG42" s="992"/>
      <c r="AH42" s="992"/>
      <c r="AI42" s="992"/>
      <c r="AJ42" s="883"/>
    </row>
    <row r="43" spans="1:36" ht="17.25" customHeight="1" x14ac:dyDescent="0.15">
      <c r="B43" s="580" t="s">
        <v>743</v>
      </c>
      <c r="C43" s="302"/>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row>
    <row r="44" spans="1:36" ht="21.75" customHeight="1" x14ac:dyDescent="0.15">
      <c r="A44" s="298"/>
      <c r="B44" s="359" t="s">
        <v>618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36" ht="16.899999999999999" customHeight="1" x14ac:dyDescent="0.15">
      <c r="B45" s="305"/>
      <c r="C45" s="305"/>
      <c r="D45" s="392"/>
      <c r="E45" s="305"/>
      <c r="F45" s="305"/>
      <c r="G45" s="305"/>
      <c r="H45" s="305"/>
      <c r="I45" s="305"/>
      <c r="J45" s="305"/>
      <c r="K45" s="305"/>
      <c r="L45" s="305"/>
      <c r="M45" s="305"/>
      <c r="N45" s="305"/>
      <c r="O45" s="305"/>
      <c r="P45" s="305"/>
      <c r="Q45" s="305"/>
      <c r="R45" s="305"/>
      <c r="S45" s="305"/>
      <c r="T45" s="305"/>
      <c r="U45" s="305"/>
      <c r="V45" s="305"/>
      <c r="W45" s="305"/>
      <c r="X45" s="1012" t="s">
        <v>608</v>
      </c>
      <c r="Y45" s="1012"/>
    </row>
    <row r="46" spans="1:36" ht="16.899999999999999" customHeight="1" thickBot="1" x14ac:dyDescent="0.2">
      <c r="B46" s="906" t="s">
        <v>619</v>
      </c>
      <c r="C46" s="907"/>
      <c r="D46" s="907"/>
      <c r="E46" s="907"/>
      <c r="F46" s="907"/>
      <c r="G46" s="907"/>
      <c r="H46" s="907"/>
      <c r="I46" s="906" t="s">
        <v>620</v>
      </c>
      <c r="J46" s="907"/>
      <c r="K46" s="907"/>
      <c r="L46" s="908"/>
      <c r="M46" s="906" t="s">
        <v>621</v>
      </c>
      <c r="N46" s="907"/>
      <c r="O46" s="907"/>
      <c r="P46" s="907"/>
      <c r="Q46" s="907"/>
      <c r="R46" s="907"/>
      <c r="S46" s="907"/>
      <c r="T46" s="907"/>
      <c r="U46" s="907"/>
      <c r="V46" s="907"/>
      <c r="W46" s="907"/>
      <c r="X46" s="907"/>
      <c r="Y46" s="908"/>
      <c r="Z46" s="299"/>
      <c r="AA46" s="299"/>
      <c r="AB46" s="299"/>
      <c r="AC46" s="299"/>
      <c r="AD46" s="299"/>
    </row>
    <row r="47" spans="1:36" ht="16.899999999999999" customHeight="1" x14ac:dyDescent="0.15">
      <c r="B47" s="783"/>
      <c r="C47" s="1003"/>
      <c r="D47" s="1003"/>
      <c r="E47" s="1003"/>
      <c r="F47" s="1003"/>
      <c r="G47" s="1003"/>
      <c r="H47" s="1003"/>
      <c r="I47" s="783"/>
      <c r="J47" s="1003"/>
      <c r="K47" s="1003"/>
      <c r="L47" s="785"/>
      <c r="M47" s="906" t="s">
        <v>612</v>
      </c>
      <c r="N47" s="907"/>
      <c r="O47" s="907"/>
      <c r="P47" s="907"/>
      <c r="Q47" s="908"/>
      <c r="R47" s="979" t="s">
        <v>613</v>
      </c>
      <c r="S47" s="980"/>
      <c r="T47" s="980"/>
      <c r="U47" s="980"/>
      <c r="V47" s="1011"/>
      <c r="W47" s="1006" t="s">
        <v>625</v>
      </c>
      <c r="X47" s="1007"/>
      <c r="Y47" s="1008"/>
      <c r="Z47" s="300"/>
      <c r="AA47" s="300"/>
      <c r="AB47" s="300"/>
      <c r="AC47" s="300"/>
      <c r="AD47" s="300"/>
    </row>
    <row r="48" spans="1:36" ht="16.899999999999999" customHeight="1" x14ac:dyDescent="0.15">
      <c r="B48" s="783"/>
      <c r="C48" s="1003"/>
      <c r="D48" s="1003"/>
      <c r="E48" s="1003"/>
      <c r="F48" s="1003"/>
      <c r="G48" s="1003"/>
      <c r="H48" s="1003"/>
      <c r="I48" s="783"/>
      <c r="J48" s="1003"/>
      <c r="K48" s="1003"/>
      <c r="L48" s="785"/>
      <c r="M48" s="1003"/>
      <c r="N48" s="1003"/>
      <c r="O48" s="1003"/>
      <c r="P48" s="1004" t="s">
        <v>624</v>
      </c>
      <c r="Q48" s="1005"/>
      <c r="R48" s="317" t="s">
        <v>622</v>
      </c>
      <c r="S48" s="906" t="s">
        <v>623</v>
      </c>
      <c r="T48" s="908"/>
      <c r="U48" s="1003" t="s">
        <v>0</v>
      </c>
      <c r="V48" s="1003"/>
      <c r="W48" s="1009"/>
      <c r="X48" s="1003"/>
      <c r="Y48" s="1010"/>
      <c r="Z48" s="299"/>
      <c r="AA48" s="299"/>
      <c r="AB48" s="299"/>
      <c r="AC48" s="299"/>
      <c r="AD48" s="299"/>
    </row>
    <row r="49" spans="2:30" ht="21.75" customHeight="1" x14ac:dyDescent="0.15">
      <c r="B49" s="979" t="s">
        <v>626</v>
      </c>
      <c r="C49" s="980"/>
      <c r="D49" s="980"/>
      <c r="E49" s="980"/>
      <c r="F49" s="980"/>
      <c r="G49" s="980"/>
      <c r="H49" s="980"/>
      <c r="I49" s="979"/>
      <c r="J49" s="980"/>
      <c r="K49" s="980"/>
      <c r="L49" s="981"/>
      <c r="M49" s="980"/>
      <c r="N49" s="980"/>
      <c r="O49" s="980"/>
      <c r="P49" s="1025"/>
      <c r="Q49" s="981"/>
      <c r="R49" s="396"/>
      <c r="S49" s="979"/>
      <c r="T49" s="981"/>
      <c r="U49" s="980"/>
      <c r="V49" s="980"/>
      <c r="W49" s="1015"/>
      <c r="X49" s="980"/>
      <c r="Y49" s="1011"/>
      <c r="Z49" s="235"/>
      <c r="AA49" s="235"/>
      <c r="AB49" s="235"/>
      <c r="AC49" s="235"/>
      <c r="AD49" s="235"/>
    </row>
    <row r="50" spans="2:30" ht="21.75" customHeight="1" thickBot="1" x14ac:dyDescent="0.2">
      <c r="B50" s="1023" t="s">
        <v>627</v>
      </c>
      <c r="C50" s="1016"/>
      <c r="D50" s="1016"/>
      <c r="E50" s="1016"/>
      <c r="F50" s="1016"/>
      <c r="G50" s="1016"/>
      <c r="H50" s="1016"/>
      <c r="I50" s="1023"/>
      <c r="J50" s="1016"/>
      <c r="K50" s="1016"/>
      <c r="L50" s="1024"/>
      <c r="M50" s="1016"/>
      <c r="N50" s="1016"/>
      <c r="O50" s="1016"/>
      <c r="P50" s="1026"/>
      <c r="Q50" s="1024"/>
      <c r="R50" s="397"/>
      <c r="S50" s="1023"/>
      <c r="T50" s="1024"/>
      <c r="U50" s="1016"/>
      <c r="V50" s="1016"/>
      <c r="W50" s="1017"/>
      <c r="X50" s="1016"/>
      <c r="Y50" s="1018"/>
      <c r="Z50" s="235"/>
      <c r="AA50" s="235"/>
      <c r="AB50" s="235"/>
      <c r="AC50" s="235"/>
      <c r="AD50" s="235"/>
    </row>
    <row r="51" spans="2:30" ht="21.75" customHeight="1" thickTop="1" thickBot="1" x14ac:dyDescent="0.2">
      <c r="B51" s="803" t="s">
        <v>628</v>
      </c>
      <c r="C51" s="796"/>
      <c r="D51" s="796"/>
      <c r="E51" s="796"/>
      <c r="F51" s="796"/>
      <c r="G51" s="796"/>
      <c r="H51" s="796"/>
      <c r="I51" s="803"/>
      <c r="J51" s="796"/>
      <c r="K51" s="796"/>
      <c r="L51" s="797"/>
      <c r="M51" s="796"/>
      <c r="N51" s="796"/>
      <c r="O51" s="796"/>
      <c r="P51" s="1027"/>
      <c r="Q51" s="797"/>
      <c r="R51" s="394"/>
      <c r="S51" s="803"/>
      <c r="T51" s="797"/>
      <c r="U51" s="796"/>
      <c r="V51" s="1022"/>
      <c r="W51" s="1019"/>
      <c r="X51" s="1020"/>
      <c r="Y51" s="1021"/>
      <c r="Z51" s="235"/>
      <c r="AA51" s="235"/>
      <c r="AB51" s="235"/>
      <c r="AC51" s="235"/>
      <c r="AD51" s="235"/>
    </row>
    <row r="52" spans="2:30" ht="16.899999999999999" customHeight="1" x14ac:dyDescent="0.15"/>
    <row r="53" spans="2:30" ht="26.25" customHeight="1" x14ac:dyDescent="0.15">
      <c r="B53" s="305" t="s">
        <v>657</v>
      </c>
    </row>
    <row r="54" spans="2:30" ht="11.45" customHeight="1" x14ac:dyDescent="0.15"/>
    <row r="76" spans="1:37" s="297" customFormat="1" ht="26.25" customHeight="1" x14ac:dyDescent="0.15">
      <c r="A76" s="210"/>
      <c r="B76" s="210"/>
      <c r="C76" s="237"/>
      <c r="D76" s="296"/>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G31" sqref="G31"/>
    </sheetView>
  </sheetViews>
  <sheetFormatPr defaultColWidth="9" defaultRowHeight="12.75" x14ac:dyDescent="0.15"/>
  <cols>
    <col min="1" max="1" width="0.875" style="399" customWidth="1"/>
    <col min="2" max="2" width="21.375" style="399" customWidth="1"/>
    <col min="3" max="9" width="18.5" style="399" customWidth="1"/>
    <col min="10" max="10" width="4.625" style="399" customWidth="1"/>
    <col min="11" max="11" width="1.625" style="399" customWidth="1"/>
    <col min="12" max="16384" width="9" style="399"/>
  </cols>
  <sheetData>
    <row r="1" spans="1:11" ht="12.75" hidden="1" customHeight="1" x14ac:dyDescent="0.15">
      <c r="A1" s="1028" t="s">
        <v>64</v>
      </c>
      <c r="B1" s="1028"/>
      <c r="C1" s="1028"/>
      <c r="D1" s="1028"/>
      <c r="E1" s="1028"/>
      <c r="F1" s="1028"/>
      <c r="G1" s="1028"/>
      <c r="H1" s="1028"/>
      <c r="I1" s="1028"/>
      <c r="J1" s="398"/>
      <c r="K1" s="398"/>
    </row>
    <row r="2" spans="1:11" s="305" customFormat="1" ht="31.5" customHeight="1" x14ac:dyDescent="0.15">
      <c r="A2" s="209"/>
      <c r="B2" s="211" t="s">
        <v>720</v>
      </c>
      <c r="C2" s="551"/>
      <c r="D2" s="210"/>
      <c r="E2" s="210"/>
      <c r="F2" s="210"/>
      <c r="G2" s="210"/>
      <c r="H2" s="210"/>
      <c r="I2" s="210"/>
      <c r="J2" s="210"/>
    </row>
    <row r="3" spans="1:11" s="401" customFormat="1" ht="20.25" customHeight="1" x14ac:dyDescent="0.15">
      <c r="A3" s="552"/>
      <c r="B3" s="553" t="s">
        <v>658</v>
      </c>
      <c r="C3" s="554"/>
      <c r="D3" s="554"/>
      <c r="E3" s="554"/>
      <c r="F3" s="554"/>
      <c r="G3" s="554"/>
      <c r="H3" s="554"/>
      <c r="I3" s="555" t="s">
        <v>578</v>
      </c>
      <c r="J3" s="555"/>
      <c r="K3" s="400"/>
    </row>
    <row r="4" spans="1:11" s="401" customFormat="1" ht="20.25" customHeight="1" x14ac:dyDescent="0.15">
      <c r="A4" s="552"/>
      <c r="B4" s="1036" t="s">
        <v>528</v>
      </c>
      <c r="C4" s="1036" t="s">
        <v>121</v>
      </c>
      <c r="D4" s="629" t="s">
        <v>569</v>
      </c>
      <c r="E4" s="629"/>
      <c r="F4" s="629"/>
      <c r="G4" s="629"/>
      <c r="H4" s="629"/>
      <c r="I4" s="1037" t="s">
        <v>659</v>
      </c>
      <c r="J4" s="556"/>
      <c r="K4" s="400"/>
    </row>
    <row r="5" spans="1:11" s="401" customFormat="1" ht="20.25" customHeight="1" x14ac:dyDescent="0.15">
      <c r="A5" s="552"/>
      <c r="B5" s="1036"/>
      <c r="C5" s="1036"/>
      <c r="D5" s="557"/>
      <c r="E5" s="558"/>
      <c r="F5" s="558"/>
      <c r="G5" s="558"/>
      <c r="H5" s="558"/>
      <c r="I5" s="1038"/>
      <c r="J5" s="556"/>
      <c r="K5" s="400"/>
    </row>
    <row r="6" spans="1:11" s="402" customFormat="1" ht="20.25" customHeight="1" x14ac:dyDescent="0.15">
      <c r="A6" s="559"/>
      <c r="B6" s="1037"/>
      <c r="C6" s="1037"/>
      <c r="D6" s="568" t="s">
        <v>697</v>
      </c>
      <c r="E6" s="569" t="s">
        <v>696</v>
      </c>
      <c r="F6" s="569" t="s">
        <v>695</v>
      </c>
      <c r="G6" s="569" t="s">
        <v>694</v>
      </c>
      <c r="H6" s="569" t="s">
        <v>693</v>
      </c>
      <c r="I6" s="1038"/>
      <c r="J6" s="556"/>
    </row>
    <row r="7" spans="1:11" s="402" customFormat="1" ht="20.25" customHeight="1" x14ac:dyDescent="0.15">
      <c r="A7" s="559"/>
      <c r="B7" s="560" t="s">
        <v>520</v>
      </c>
      <c r="C7" s="560" t="s">
        <v>520</v>
      </c>
      <c r="D7" s="560" t="s">
        <v>520</v>
      </c>
      <c r="E7" s="560" t="s">
        <v>520</v>
      </c>
      <c r="F7" s="560" t="s">
        <v>520</v>
      </c>
      <c r="G7" s="560" t="s">
        <v>520</v>
      </c>
      <c r="H7" s="560" t="s">
        <v>520</v>
      </c>
      <c r="I7" s="1039"/>
      <c r="J7" s="556"/>
    </row>
    <row r="8" spans="1:11" ht="48.75" customHeight="1" x14ac:dyDescent="0.15">
      <c r="A8" s="47"/>
      <c r="B8" s="561"/>
      <c r="C8" s="562"/>
      <c r="D8" s="563"/>
      <c r="E8" s="563"/>
      <c r="F8" s="564"/>
      <c r="G8" s="563"/>
      <c r="H8" s="563"/>
      <c r="I8" s="563"/>
      <c r="J8" s="565"/>
    </row>
    <row r="9" spans="1:11" ht="40.5" customHeight="1" x14ac:dyDescent="0.15">
      <c r="A9" s="47"/>
      <c r="B9" s="1031" t="s">
        <v>704</v>
      </c>
      <c r="C9" s="1031"/>
      <c r="D9" s="1031"/>
      <c r="E9" s="1031"/>
      <c r="F9" s="1031"/>
      <c r="G9" s="1031"/>
      <c r="H9" s="1031"/>
      <c r="I9" s="1031"/>
      <c r="J9" s="1031"/>
      <c r="K9" s="403"/>
    </row>
    <row r="10" spans="1:11" ht="15.75" customHeight="1" x14ac:dyDescent="0.15">
      <c r="A10" s="47"/>
      <c r="B10" s="1031"/>
      <c r="C10" s="1031"/>
      <c r="D10" s="1031"/>
      <c r="E10" s="1031"/>
      <c r="F10" s="1031"/>
      <c r="G10" s="1031"/>
      <c r="H10" s="1031"/>
      <c r="I10" s="1031"/>
      <c r="J10" s="1031"/>
      <c r="K10" s="403"/>
    </row>
    <row r="11" spans="1:11" ht="13.5" customHeight="1" x14ac:dyDescent="0.15">
      <c r="A11" s="47"/>
      <c r="B11" s="1031"/>
      <c r="C11" s="1031"/>
      <c r="D11" s="1031"/>
      <c r="E11" s="1031"/>
      <c r="F11" s="1031"/>
      <c r="G11" s="1031"/>
      <c r="H11" s="1031"/>
      <c r="I11" s="1031"/>
      <c r="J11" s="1031"/>
      <c r="K11" s="403"/>
    </row>
    <row r="12" spans="1:11" x14ac:dyDescent="0.15">
      <c r="A12" s="47"/>
      <c r="B12" s="1031"/>
      <c r="C12" s="1031"/>
      <c r="D12" s="1031"/>
      <c r="E12" s="1031"/>
      <c r="F12" s="1031"/>
      <c r="G12" s="1031"/>
      <c r="H12" s="1031"/>
      <c r="I12" s="1031"/>
      <c r="J12" s="566"/>
      <c r="K12" s="403"/>
    </row>
    <row r="13" spans="1:11" ht="21" customHeight="1" x14ac:dyDescent="0.15">
      <c r="A13" s="47"/>
      <c r="B13" s="1030" t="s">
        <v>547</v>
      </c>
      <c r="C13" s="1030"/>
      <c r="D13" s="1030"/>
      <c r="E13" s="1030"/>
      <c r="F13" s="1030"/>
      <c r="G13" s="1030"/>
      <c r="H13" s="172"/>
      <c r="I13" s="172"/>
      <c r="J13" s="172"/>
      <c r="K13" s="403"/>
    </row>
    <row r="14" spans="1:11" x14ac:dyDescent="0.15">
      <c r="A14" s="47"/>
      <c r="B14" s="1031" t="s">
        <v>717</v>
      </c>
      <c r="C14" s="1031"/>
      <c r="D14" s="1031"/>
      <c r="E14" s="1031"/>
      <c r="F14" s="1031"/>
      <c r="G14" s="1031"/>
      <c r="H14" s="1031"/>
      <c r="I14" s="1031"/>
      <c r="J14" s="566"/>
      <c r="K14" s="403"/>
    </row>
    <row r="15" spans="1:11" x14ac:dyDescent="0.15">
      <c r="A15" s="47"/>
      <c r="B15" s="1032" t="s">
        <v>570</v>
      </c>
      <c r="C15" s="1032"/>
      <c r="D15" s="1032"/>
      <c r="E15" s="1032"/>
      <c r="F15" s="1032"/>
      <c r="G15" s="1032"/>
      <c r="H15" s="1031"/>
      <c r="I15" s="1031"/>
      <c r="J15" s="566"/>
      <c r="K15" s="403"/>
    </row>
    <row r="16" spans="1:11" ht="99.75" customHeight="1" x14ac:dyDescent="0.15">
      <c r="A16" s="47"/>
      <c r="B16" s="567" t="s">
        <v>548</v>
      </c>
      <c r="C16" s="1033"/>
      <c r="D16" s="1034"/>
      <c r="E16" s="1034"/>
      <c r="F16" s="1034"/>
      <c r="G16" s="1035"/>
      <c r="H16" s="47"/>
      <c r="I16" s="47"/>
      <c r="J16" s="47"/>
    </row>
    <row r="17" spans="1:21" ht="33" customHeight="1" x14ac:dyDescent="0.15">
      <c r="A17" s="403"/>
      <c r="B17" s="404"/>
      <c r="C17" s="1029"/>
      <c r="D17" s="1029"/>
      <c r="E17" s="1029"/>
      <c r="F17" s="1029"/>
      <c r="G17" s="1029"/>
      <c r="H17" s="1029"/>
      <c r="I17" s="1029"/>
      <c r="J17" s="405"/>
      <c r="K17" s="403"/>
    </row>
    <row r="22" spans="1:21" ht="27" customHeight="1" x14ac:dyDescent="0.15"/>
    <row r="27" spans="1:21" ht="13.5" x14ac:dyDescent="0.15">
      <c r="U27" s="40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75" t="s">
        <v>64</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38" s="210" customFormat="1" ht="31.5" customHeight="1" x14ac:dyDescent="0.15">
      <c r="A2" s="209"/>
      <c r="B2" s="211" t="s">
        <v>537</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76"/>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8"/>
      <c r="AL5" s="172"/>
    </row>
    <row r="6" spans="1:38" ht="12.75" customHeight="1" x14ac:dyDescent="0.15">
      <c r="A6" s="47"/>
      <c r="B6" s="1051" t="s">
        <v>540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3"/>
      <c r="AL6" s="172"/>
    </row>
    <row r="7" spans="1:38" ht="12.75" customHeight="1" x14ac:dyDescent="0.15">
      <c r="A7" s="47"/>
      <c r="B7" s="66"/>
      <c r="C7" s="1054" t="s">
        <v>24</v>
      </c>
      <c r="D7" s="1045" t="s">
        <v>336</v>
      </c>
      <c r="E7" s="1046"/>
      <c r="F7" s="1046"/>
      <c r="G7" s="1046"/>
      <c r="H7" s="1046"/>
      <c r="I7" s="1046"/>
      <c r="J7" s="1046"/>
      <c r="K7" s="1046"/>
      <c r="L7" s="1046"/>
      <c r="M7" s="1046"/>
      <c r="N7" s="1066"/>
      <c r="O7" s="1054" t="s">
        <v>24</v>
      </c>
      <c r="P7" s="1045" t="s">
        <v>337</v>
      </c>
      <c r="Q7" s="1046"/>
      <c r="R7" s="1046"/>
      <c r="S7" s="1046"/>
      <c r="T7" s="1046"/>
      <c r="U7" s="1046"/>
      <c r="V7" s="1046"/>
      <c r="W7" s="1046"/>
      <c r="X7" s="1046"/>
      <c r="Y7" s="1047"/>
      <c r="Z7" s="1054" t="s">
        <v>24</v>
      </c>
      <c r="AA7" s="1045" t="s">
        <v>338</v>
      </c>
      <c r="AB7" s="1046"/>
      <c r="AC7" s="1046"/>
      <c r="AD7" s="1046"/>
      <c r="AE7" s="1046"/>
      <c r="AF7" s="1046"/>
      <c r="AG7" s="1046"/>
      <c r="AH7" s="1046"/>
      <c r="AI7" s="1046"/>
      <c r="AJ7" s="1046"/>
      <c r="AK7" s="1047"/>
      <c r="AL7" s="172"/>
    </row>
    <row r="8" spans="1:38" ht="12.75" customHeight="1" x14ac:dyDescent="0.15">
      <c r="A8" s="47"/>
      <c r="B8" s="67"/>
      <c r="C8" s="1055"/>
      <c r="D8" s="1048"/>
      <c r="E8" s="1049"/>
      <c r="F8" s="1049"/>
      <c r="G8" s="1049"/>
      <c r="H8" s="1049"/>
      <c r="I8" s="1049"/>
      <c r="J8" s="1049"/>
      <c r="K8" s="1049"/>
      <c r="L8" s="1049"/>
      <c r="M8" s="1049"/>
      <c r="N8" s="1067"/>
      <c r="O8" s="1055"/>
      <c r="P8" s="1048"/>
      <c r="Q8" s="1049"/>
      <c r="R8" s="1049"/>
      <c r="S8" s="1049"/>
      <c r="T8" s="1049"/>
      <c r="U8" s="1049"/>
      <c r="V8" s="1049"/>
      <c r="W8" s="1049"/>
      <c r="X8" s="1049"/>
      <c r="Y8" s="1050"/>
      <c r="Z8" s="1055"/>
      <c r="AA8" s="1048"/>
      <c r="AB8" s="1049"/>
      <c r="AC8" s="1049"/>
      <c r="AD8" s="1049"/>
      <c r="AE8" s="1049"/>
      <c r="AF8" s="1049"/>
      <c r="AG8" s="1049"/>
      <c r="AH8" s="1049"/>
      <c r="AI8" s="1049"/>
      <c r="AJ8" s="1049"/>
      <c r="AK8" s="1050"/>
      <c r="AL8" s="172"/>
    </row>
    <row r="9" spans="1:38" ht="12.75" customHeight="1" x14ac:dyDescent="0.15">
      <c r="A9" s="47"/>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3"/>
      <c r="AL9" s="172"/>
    </row>
    <row r="10" spans="1:38" ht="12.75" customHeight="1" x14ac:dyDescent="0.15">
      <c r="A10" s="47"/>
      <c r="B10" s="1051" t="s">
        <v>339</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3"/>
      <c r="AL10" s="172"/>
    </row>
    <row r="11" spans="1:38" ht="12.75" customHeight="1" x14ac:dyDescent="0.15">
      <c r="A11" s="47"/>
      <c r="B11" s="1051" t="s">
        <v>342</v>
      </c>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2"/>
      <c r="AK11" s="1053"/>
      <c r="AL11" s="172"/>
    </row>
    <row r="12" spans="1:38" ht="12.75" customHeight="1" x14ac:dyDescent="0.15">
      <c r="A12" s="47"/>
      <c r="B12" s="66"/>
      <c r="C12" s="1054" t="s">
        <v>24</v>
      </c>
      <c r="D12" s="1045" t="s">
        <v>340</v>
      </c>
      <c r="E12" s="1046"/>
      <c r="F12" s="1046"/>
      <c r="G12" s="1046"/>
      <c r="H12" s="1046"/>
      <c r="I12" s="1066"/>
      <c r="J12" s="1054" t="s">
        <v>24</v>
      </c>
      <c r="K12" s="1045" t="s">
        <v>347</v>
      </c>
      <c r="L12" s="1046"/>
      <c r="M12" s="1046"/>
      <c r="N12" s="1046"/>
      <c r="O12" s="1046"/>
      <c r="P12" s="1066"/>
      <c r="Q12" s="1054" t="s">
        <v>24</v>
      </c>
      <c r="R12" s="1045" t="s">
        <v>348</v>
      </c>
      <c r="S12" s="1046"/>
      <c r="T12" s="1046"/>
      <c r="U12" s="1046"/>
      <c r="V12" s="1046"/>
      <c r="W12" s="1066"/>
      <c r="X12" s="1054" t="s">
        <v>24</v>
      </c>
      <c r="Y12" s="1045" t="s">
        <v>349</v>
      </c>
      <c r="Z12" s="1046"/>
      <c r="AA12" s="1046"/>
      <c r="AB12" s="1046"/>
      <c r="AC12" s="1046"/>
      <c r="AD12" s="1047"/>
      <c r="AE12" s="1073" t="s">
        <v>24</v>
      </c>
      <c r="AF12" s="1045" t="s">
        <v>341</v>
      </c>
      <c r="AG12" s="1046"/>
      <c r="AH12" s="1046"/>
      <c r="AI12" s="1046"/>
      <c r="AJ12" s="1046"/>
      <c r="AK12" s="1047"/>
      <c r="AL12" s="172"/>
    </row>
    <row r="13" spans="1:38" ht="12.75" customHeight="1" x14ac:dyDescent="0.15">
      <c r="A13" s="47"/>
      <c r="B13" s="67"/>
      <c r="C13" s="1055"/>
      <c r="D13" s="1048"/>
      <c r="E13" s="1049"/>
      <c r="F13" s="1049"/>
      <c r="G13" s="1049"/>
      <c r="H13" s="1049"/>
      <c r="I13" s="1067"/>
      <c r="J13" s="1055"/>
      <c r="K13" s="1048"/>
      <c r="L13" s="1049"/>
      <c r="M13" s="1049"/>
      <c r="N13" s="1049"/>
      <c r="O13" s="1049"/>
      <c r="P13" s="1067"/>
      <c r="Q13" s="1055"/>
      <c r="R13" s="1048"/>
      <c r="S13" s="1049"/>
      <c r="T13" s="1049"/>
      <c r="U13" s="1049"/>
      <c r="V13" s="1049"/>
      <c r="W13" s="1067"/>
      <c r="X13" s="1055"/>
      <c r="Y13" s="1048"/>
      <c r="Z13" s="1049"/>
      <c r="AA13" s="1049"/>
      <c r="AB13" s="1049"/>
      <c r="AC13" s="1049"/>
      <c r="AD13" s="1050"/>
      <c r="AE13" s="1074"/>
      <c r="AF13" s="1048"/>
      <c r="AG13" s="1049"/>
      <c r="AH13" s="1049"/>
      <c r="AI13" s="1049"/>
      <c r="AJ13" s="1049"/>
      <c r="AK13" s="1050"/>
      <c r="AL13" s="172"/>
    </row>
    <row r="14" spans="1:38" ht="12.75" customHeight="1" x14ac:dyDescent="0.15">
      <c r="A14" s="47"/>
      <c r="B14" s="1051" t="s">
        <v>343</v>
      </c>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3"/>
      <c r="AL14" s="172"/>
    </row>
    <row r="15" spans="1:38" ht="12.75" customHeight="1" x14ac:dyDescent="0.15">
      <c r="A15" s="47"/>
      <c r="B15" s="66"/>
      <c r="C15" s="1054" t="s">
        <v>24</v>
      </c>
      <c r="D15" s="1045" t="s">
        <v>344</v>
      </c>
      <c r="E15" s="1046"/>
      <c r="F15" s="1046"/>
      <c r="G15" s="1046"/>
      <c r="H15" s="1046"/>
      <c r="I15" s="1066"/>
      <c r="J15" s="1054" t="s">
        <v>24</v>
      </c>
      <c r="K15" s="1045" t="s">
        <v>346</v>
      </c>
      <c r="L15" s="1046"/>
      <c r="M15" s="1046"/>
      <c r="N15" s="1046"/>
      <c r="O15" s="1046"/>
      <c r="P15" s="1066"/>
      <c r="Q15" s="1054" t="s">
        <v>24</v>
      </c>
      <c r="R15" s="1045" t="s">
        <v>345</v>
      </c>
      <c r="S15" s="1046"/>
      <c r="T15" s="1046"/>
      <c r="U15" s="1046"/>
      <c r="V15" s="1046"/>
      <c r="W15" s="1066"/>
      <c r="X15" s="1054" t="s">
        <v>24</v>
      </c>
      <c r="Y15" s="1045" t="s">
        <v>350</v>
      </c>
      <c r="Z15" s="1046"/>
      <c r="AA15" s="1046"/>
      <c r="AB15" s="1046"/>
      <c r="AC15" s="1046"/>
      <c r="AD15" s="1047"/>
      <c r="AE15" s="1073" t="s">
        <v>24</v>
      </c>
      <c r="AF15" s="1045" t="s">
        <v>351</v>
      </c>
      <c r="AG15" s="1046"/>
      <c r="AH15" s="1046"/>
      <c r="AI15" s="1046"/>
      <c r="AJ15" s="1046"/>
      <c r="AK15" s="1047"/>
      <c r="AL15" s="172"/>
    </row>
    <row r="16" spans="1:38" ht="12.75" customHeight="1" x14ac:dyDescent="0.15">
      <c r="A16" s="47"/>
      <c r="B16" s="67"/>
      <c r="C16" s="1055"/>
      <c r="D16" s="1048"/>
      <c r="E16" s="1049"/>
      <c r="F16" s="1049"/>
      <c r="G16" s="1049"/>
      <c r="H16" s="1049"/>
      <c r="I16" s="1067"/>
      <c r="J16" s="1055"/>
      <c r="K16" s="1048"/>
      <c r="L16" s="1049"/>
      <c r="M16" s="1049"/>
      <c r="N16" s="1049"/>
      <c r="O16" s="1049"/>
      <c r="P16" s="1067"/>
      <c r="Q16" s="1055"/>
      <c r="R16" s="1048"/>
      <c r="S16" s="1049"/>
      <c r="T16" s="1049"/>
      <c r="U16" s="1049"/>
      <c r="V16" s="1049"/>
      <c r="W16" s="1067"/>
      <c r="X16" s="1055"/>
      <c r="Y16" s="1048"/>
      <c r="Z16" s="1049"/>
      <c r="AA16" s="1049"/>
      <c r="AB16" s="1049"/>
      <c r="AC16" s="1049"/>
      <c r="AD16" s="1050"/>
      <c r="AE16" s="1074"/>
      <c r="AF16" s="1048"/>
      <c r="AG16" s="1049"/>
      <c r="AH16" s="1049"/>
      <c r="AI16" s="1049"/>
      <c r="AJ16" s="1049"/>
      <c r="AK16" s="1050"/>
      <c r="AL16" s="172"/>
    </row>
    <row r="17" spans="1:38" ht="12.75" customHeight="1" x14ac:dyDescent="0.15">
      <c r="A17" s="47"/>
      <c r="B17" s="1051"/>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3"/>
      <c r="AL17" s="172"/>
    </row>
    <row r="18" spans="1:38" ht="12.75" customHeight="1" x14ac:dyDescent="0.15">
      <c r="A18" s="47"/>
      <c r="B18" s="1071" t="s">
        <v>352</v>
      </c>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72"/>
    </row>
    <row r="19" spans="1:38" ht="12.75" customHeight="1" x14ac:dyDescent="0.15">
      <c r="A19" s="47"/>
      <c r="B19" s="1071"/>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72"/>
    </row>
    <row r="20" spans="1:38" ht="12.75" customHeight="1" x14ac:dyDescent="0.15">
      <c r="A20" s="47"/>
      <c r="B20" s="66"/>
      <c r="C20" s="1054" t="s">
        <v>24</v>
      </c>
      <c r="D20" s="1045" t="s">
        <v>354</v>
      </c>
      <c r="E20" s="1046"/>
      <c r="F20" s="1046"/>
      <c r="G20" s="1046"/>
      <c r="H20" s="1046"/>
      <c r="I20" s="1046"/>
      <c r="J20" s="1046"/>
      <c r="K20" s="1046"/>
      <c r="L20" s="1046"/>
      <c r="M20" s="1046"/>
      <c r="N20" s="1066"/>
      <c r="O20" s="1054" t="s">
        <v>24</v>
      </c>
      <c r="P20" s="1045" t="s">
        <v>353</v>
      </c>
      <c r="Q20" s="1046"/>
      <c r="R20" s="1046"/>
      <c r="S20" s="1046"/>
      <c r="T20" s="1046"/>
      <c r="U20" s="1046"/>
      <c r="V20" s="1046"/>
      <c r="W20" s="1046"/>
      <c r="X20" s="1046"/>
      <c r="Y20" s="1047"/>
      <c r="Z20" s="1054" t="s">
        <v>24</v>
      </c>
      <c r="AA20" s="1045" t="s">
        <v>355</v>
      </c>
      <c r="AB20" s="1046"/>
      <c r="AC20" s="1046"/>
      <c r="AD20" s="1046"/>
      <c r="AE20" s="1046"/>
      <c r="AF20" s="1046"/>
      <c r="AG20" s="1046"/>
      <c r="AH20" s="1046"/>
      <c r="AI20" s="1046"/>
      <c r="AJ20" s="1046"/>
      <c r="AK20" s="1047"/>
      <c r="AL20" s="172"/>
    </row>
    <row r="21" spans="1:38" ht="12.75" customHeight="1" x14ac:dyDescent="0.15">
      <c r="A21" s="47"/>
      <c r="B21" s="67"/>
      <c r="C21" s="1056"/>
      <c r="D21" s="1068"/>
      <c r="E21" s="1069"/>
      <c r="F21" s="1069"/>
      <c r="G21" s="1069"/>
      <c r="H21" s="1069"/>
      <c r="I21" s="1069"/>
      <c r="J21" s="1069"/>
      <c r="K21" s="1069"/>
      <c r="L21" s="1069"/>
      <c r="M21" s="1069"/>
      <c r="N21" s="1072"/>
      <c r="O21" s="1056"/>
      <c r="P21" s="1068"/>
      <c r="Q21" s="1069"/>
      <c r="R21" s="1069"/>
      <c r="S21" s="1069"/>
      <c r="T21" s="1069"/>
      <c r="U21" s="1069"/>
      <c r="V21" s="1069"/>
      <c r="W21" s="1069"/>
      <c r="X21" s="1069"/>
      <c r="Y21" s="1070"/>
      <c r="Z21" s="1056"/>
      <c r="AA21" s="1068"/>
      <c r="AB21" s="1069"/>
      <c r="AC21" s="1069"/>
      <c r="AD21" s="1069"/>
      <c r="AE21" s="1069"/>
      <c r="AF21" s="1069"/>
      <c r="AG21" s="1069"/>
      <c r="AH21" s="1069"/>
      <c r="AI21" s="1069"/>
      <c r="AJ21" s="1069"/>
      <c r="AK21" s="1070"/>
      <c r="AL21" s="172"/>
    </row>
    <row r="22" spans="1:38" ht="12.75" customHeight="1" x14ac:dyDescent="0.15">
      <c r="A22" s="47"/>
      <c r="B22" s="67"/>
      <c r="C22" s="1055"/>
      <c r="D22" s="1048"/>
      <c r="E22" s="1049"/>
      <c r="F22" s="1049"/>
      <c r="G22" s="1049"/>
      <c r="H22" s="1049"/>
      <c r="I22" s="1049"/>
      <c r="J22" s="1049"/>
      <c r="K22" s="1049"/>
      <c r="L22" s="1049"/>
      <c r="M22" s="1049"/>
      <c r="N22" s="1067"/>
      <c r="O22" s="1055"/>
      <c r="P22" s="1048"/>
      <c r="Q22" s="1049"/>
      <c r="R22" s="1049"/>
      <c r="S22" s="1049"/>
      <c r="T22" s="1049"/>
      <c r="U22" s="1049"/>
      <c r="V22" s="1049"/>
      <c r="W22" s="1049"/>
      <c r="X22" s="1049"/>
      <c r="Y22" s="1050"/>
      <c r="Z22" s="1055"/>
      <c r="AA22" s="1048"/>
      <c r="AB22" s="1049"/>
      <c r="AC22" s="1049"/>
      <c r="AD22" s="1049"/>
      <c r="AE22" s="1049"/>
      <c r="AF22" s="1049"/>
      <c r="AG22" s="1049"/>
      <c r="AH22" s="1049"/>
      <c r="AI22" s="1049"/>
      <c r="AJ22" s="1049"/>
      <c r="AK22" s="1050"/>
      <c r="AL22" s="172"/>
    </row>
    <row r="23" spans="1:38" ht="12.75" customHeight="1" x14ac:dyDescent="0.15">
      <c r="A23" s="47"/>
      <c r="B23" s="1051"/>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c r="AB23" s="1052"/>
      <c r="AC23" s="1052"/>
      <c r="AD23" s="1052"/>
      <c r="AE23" s="1052"/>
      <c r="AF23" s="1052"/>
      <c r="AG23" s="1052"/>
      <c r="AH23" s="1052"/>
      <c r="AI23" s="1052"/>
      <c r="AJ23" s="1052"/>
      <c r="AK23" s="1053"/>
      <c r="AL23" s="172"/>
    </row>
    <row r="24" spans="1:38" ht="12.75" customHeight="1" x14ac:dyDescent="0.15">
      <c r="A24" s="47"/>
      <c r="B24" s="1051" t="s">
        <v>356</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3"/>
      <c r="AL24" s="172"/>
    </row>
    <row r="25" spans="1:38" ht="12.75" customHeight="1" x14ac:dyDescent="0.15">
      <c r="A25" s="47"/>
      <c r="B25" s="66"/>
      <c r="C25" s="1054" t="s">
        <v>24</v>
      </c>
      <c r="D25" s="1057" t="s">
        <v>357</v>
      </c>
      <c r="E25" s="1058"/>
      <c r="F25" s="1058"/>
      <c r="G25" s="1058"/>
      <c r="H25" s="1058"/>
      <c r="I25" s="1058"/>
      <c r="J25" s="1058"/>
      <c r="K25" s="1058"/>
      <c r="L25" s="1054" t="s">
        <v>24</v>
      </c>
      <c r="M25" s="1057" t="s">
        <v>358</v>
      </c>
      <c r="N25" s="1058"/>
      <c r="O25" s="1058"/>
      <c r="P25" s="1058"/>
      <c r="Q25" s="1058"/>
      <c r="R25" s="1058"/>
      <c r="S25" s="1058"/>
      <c r="T25" s="1058"/>
      <c r="U25" s="1054" t="s">
        <v>24</v>
      </c>
      <c r="V25" s="1057" t="s">
        <v>359</v>
      </c>
      <c r="W25" s="1058"/>
      <c r="X25" s="1058"/>
      <c r="Y25" s="1058"/>
      <c r="Z25" s="1058"/>
      <c r="AA25" s="1058"/>
      <c r="AB25" s="1058"/>
      <c r="AC25" s="1058"/>
      <c r="AD25" s="1054" t="s">
        <v>24</v>
      </c>
      <c r="AE25" s="1057" t="s">
        <v>360</v>
      </c>
      <c r="AF25" s="1058"/>
      <c r="AG25" s="1058"/>
      <c r="AH25" s="1058"/>
      <c r="AI25" s="1058"/>
      <c r="AJ25" s="1058"/>
      <c r="AK25" s="1059"/>
      <c r="AL25" s="172"/>
    </row>
    <row r="26" spans="1:38" ht="12.75" customHeight="1" x14ac:dyDescent="0.15">
      <c r="A26" s="47"/>
      <c r="B26" s="67"/>
      <c r="C26" s="1056"/>
      <c r="D26" s="1060"/>
      <c r="E26" s="1061"/>
      <c r="F26" s="1061"/>
      <c r="G26" s="1061"/>
      <c r="H26" s="1061"/>
      <c r="I26" s="1061"/>
      <c r="J26" s="1061"/>
      <c r="K26" s="1061"/>
      <c r="L26" s="1056"/>
      <c r="M26" s="1060"/>
      <c r="N26" s="1061"/>
      <c r="O26" s="1061"/>
      <c r="P26" s="1061"/>
      <c r="Q26" s="1061"/>
      <c r="R26" s="1061"/>
      <c r="S26" s="1061"/>
      <c r="T26" s="1061"/>
      <c r="U26" s="1056"/>
      <c r="V26" s="1060"/>
      <c r="W26" s="1061"/>
      <c r="X26" s="1061"/>
      <c r="Y26" s="1061"/>
      <c r="Z26" s="1061"/>
      <c r="AA26" s="1061"/>
      <c r="AB26" s="1061"/>
      <c r="AC26" s="1061"/>
      <c r="AD26" s="1056"/>
      <c r="AE26" s="1060"/>
      <c r="AF26" s="1061"/>
      <c r="AG26" s="1061"/>
      <c r="AH26" s="1061"/>
      <c r="AI26" s="1061"/>
      <c r="AJ26" s="1061"/>
      <c r="AK26" s="1062"/>
      <c r="AL26" s="172"/>
    </row>
    <row r="27" spans="1:38" ht="12.75" customHeight="1" x14ac:dyDescent="0.15">
      <c r="A27" s="47"/>
      <c r="B27" s="67"/>
      <c r="C27" s="1056"/>
      <c r="D27" s="1060"/>
      <c r="E27" s="1061"/>
      <c r="F27" s="1061"/>
      <c r="G27" s="1061"/>
      <c r="H27" s="1061"/>
      <c r="I27" s="1061"/>
      <c r="J27" s="1061"/>
      <c r="K27" s="1061"/>
      <c r="L27" s="1056"/>
      <c r="M27" s="1060"/>
      <c r="N27" s="1061"/>
      <c r="O27" s="1061"/>
      <c r="P27" s="1061"/>
      <c r="Q27" s="1061"/>
      <c r="R27" s="1061"/>
      <c r="S27" s="1061"/>
      <c r="T27" s="1061"/>
      <c r="U27" s="1056"/>
      <c r="V27" s="1060"/>
      <c r="W27" s="1061"/>
      <c r="X27" s="1061"/>
      <c r="Y27" s="1061"/>
      <c r="Z27" s="1061"/>
      <c r="AA27" s="1061"/>
      <c r="AB27" s="1061"/>
      <c r="AC27" s="1061"/>
      <c r="AD27" s="1056"/>
      <c r="AE27" s="1060"/>
      <c r="AF27" s="1061"/>
      <c r="AG27" s="1061"/>
      <c r="AH27" s="1061"/>
      <c r="AI27" s="1061"/>
      <c r="AJ27" s="1061"/>
      <c r="AK27" s="1062"/>
      <c r="AL27" s="172"/>
    </row>
    <row r="28" spans="1:38" ht="12.75" customHeight="1" x14ac:dyDescent="0.15">
      <c r="A28" s="47"/>
      <c r="B28" s="67"/>
      <c r="C28" s="1055"/>
      <c r="D28" s="1063"/>
      <c r="E28" s="1064"/>
      <c r="F28" s="1064"/>
      <c r="G28" s="1064"/>
      <c r="H28" s="1064"/>
      <c r="I28" s="1064"/>
      <c r="J28" s="1064"/>
      <c r="K28" s="1064"/>
      <c r="L28" s="1055"/>
      <c r="M28" s="1063"/>
      <c r="N28" s="1064"/>
      <c r="O28" s="1064"/>
      <c r="P28" s="1064"/>
      <c r="Q28" s="1064"/>
      <c r="R28" s="1064"/>
      <c r="S28" s="1064"/>
      <c r="T28" s="1064"/>
      <c r="U28" s="1055"/>
      <c r="V28" s="1063"/>
      <c r="W28" s="1064"/>
      <c r="X28" s="1064"/>
      <c r="Y28" s="1064"/>
      <c r="Z28" s="1064"/>
      <c r="AA28" s="1064"/>
      <c r="AB28" s="1064"/>
      <c r="AC28" s="1064"/>
      <c r="AD28" s="1055"/>
      <c r="AE28" s="1063"/>
      <c r="AF28" s="1064"/>
      <c r="AG28" s="1064"/>
      <c r="AH28" s="1064"/>
      <c r="AI28" s="1064"/>
      <c r="AJ28" s="1064"/>
      <c r="AK28" s="1065"/>
      <c r="AL28" s="172"/>
    </row>
    <row r="29" spans="1:38" ht="12.75" customHeight="1" x14ac:dyDescent="0.15">
      <c r="A29" s="47"/>
      <c r="B29" s="1051" t="s">
        <v>361</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3"/>
      <c r="AL29" s="172"/>
    </row>
    <row r="30" spans="1:38" ht="12.75" customHeight="1" x14ac:dyDescent="0.15">
      <c r="A30" s="47"/>
      <c r="B30" s="66"/>
      <c r="C30" s="1054" t="s">
        <v>24</v>
      </c>
      <c r="D30" s="1057" t="s">
        <v>362</v>
      </c>
      <c r="E30" s="1058"/>
      <c r="F30" s="1058"/>
      <c r="G30" s="1058"/>
      <c r="H30" s="1058"/>
      <c r="I30" s="1058"/>
      <c r="J30" s="1058"/>
      <c r="K30" s="1058"/>
      <c r="L30" s="1054" t="s">
        <v>24</v>
      </c>
      <c r="M30" s="1057" t="s">
        <v>365</v>
      </c>
      <c r="N30" s="1058"/>
      <c r="O30" s="1058"/>
      <c r="P30" s="1058"/>
      <c r="Q30" s="1058"/>
      <c r="R30" s="1058"/>
      <c r="S30" s="1058"/>
      <c r="T30" s="1058"/>
      <c r="U30" s="1054" t="s">
        <v>24</v>
      </c>
      <c r="V30" s="1057" t="s">
        <v>364</v>
      </c>
      <c r="W30" s="1058"/>
      <c r="X30" s="1058"/>
      <c r="Y30" s="1058"/>
      <c r="Z30" s="1058"/>
      <c r="AA30" s="1058"/>
      <c r="AB30" s="1058"/>
      <c r="AC30" s="1058"/>
      <c r="AD30" s="1054" t="s">
        <v>24</v>
      </c>
      <c r="AE30" s="1057" t="s">
        <v>363</v>
      </c>
      <c r="AF30" s="1058"/>
      <c r="AG30" s="1058"/>
      <c r="AH30" s="1058"/>
      <c r="AI30" s="1058"/>
      <c r="AJ30" s="1058"/>
      <c r="AK30" s="1059"/>
      <c r="AL30" s="172"/>
    </row>
    <row r="31" spans="1:38" ht="12.75" customHeight="1" x14ac:dyDescent="0.15">
      <c r="A31" s="47"/>
      <c r="B31" s="66"/>
      <c r="C31" s="1056"/>
      <c r="D31" s="1060"/>
      <c r="E31" s="1061"/>
      <c r="F31" s="1061"/>
      <c r="G31" s="1061"/>
      <c r="H31" s="1061"/>
      <c r="I31" s="1061"/>
      <c r="J31" s="1061"/>
      <c r="K31" s="1061"/>
      <c r="L31" s="1056"/>
      <c r="M31" s="1060"/>
      <c r="N31" s="1061"/>
      <c r="O31" s="1061"/>
      <c r="P31" s="1061"/>
      <c r="Q31" s="1061"/>
      <c r="R31" s="1061"/>
      <c r="S31" s="1061"/>
      <c r="T31" s="1061"/>
      <c r="U31" s="1056"/>
      <c r="V31" s="1060"/>
      <c r="W31" s="1061"/>
      <c r="X31" s="1061"/>
      <c r="Y31" s="1061"/>
      <c r="Z31" s="1061"/>
      <c r="AA31" s="1061"/>
      <c r="AB31" s="1061"/>
      <c r="AC31" s="1061"/>
      <c r="AD31" s="1056"/>
      <c r="AE31" s="1060"/>
      <c r="AF31" s="1061"/>
      <c r="AG31" s="1061"/>
      <c r="AH31" s="1061"/>
      <c r="AI31" s="1061"/>
      <c r="AJ31" s="1061"/>
      <c r="AK31" s="1062"/>
      <c r="AL31" s="172"/>
    </row>
    <row r="32" spans="1:38" ht="12.75" customHeight="1" x14ac:dyDescent="0.15">
      <c r="A32" s="47"/>
      <c r="B32" s="66"/>
      <c r="C32" s="1056"/>
      <c r="D32" s="1060"/>
      <c r="E32" s="1061"/>
      <c r="F32" s="1061"/>
      <c r="G32" s="1061"/>
      <c r="H32" s="1061"/>
      <c r="I32" s="1061"/>
      <c r="J32" s="1061"/>
      <c r="K32" s="1061"/>
      <c r="L32" s="1056"/>
      <c r="M32" s="1060"/>
      <c r="N32" s="1061"/>
      <c r="O32" s="1061"/>
      <c r="P32" s="1061"/>
      <c r="Q32" s="1061"/>
      <c r="R32" s="1061"/>
      <c r="S32" s="1061"/>
      <c r="T32" s="1061"/>
      <c r="U32" s="1056"/>
      <c r="V32" s="1060"/>
      <c r="W32" s="1061"/>
      <c r="X32" s="1061"/>
      <c r="Y32" s="1061"/>
      <c r="Z32" s="1061"/>
      <c r="AA32" s="1061"/>
      <c r="AB32" s="1061"/>
      <c r="AC32" s="1061"/>
      <c r="AD32" s="1056"/>
      <c r="AE32" s="1060"/>
      <c r="AF32" s="1061"/>
      <c r="AG32" s="1061"/>
      <c r="AH32" s="1061"/>
      <c r="AI32" s="1061"/>
      <c r="AJ32" s="1061"/>
      <c r="AK32" s="1062"/>
      <c r="AL32" s="172"/>
    </row>
    <row r="33" spans="1:38" ht="12.75" customHeight="1" x14ac:dyDescent="0.15">
      <c r="A33" s="47"/>
      <c r="B33" s="66"/>
      <c r="C33" s="1056"/>
      <c r="D33" s="1060"/>
      <c r="E33" s="1061"/>
      <c r="F33" s="1061"/>
      <c r="G33" s="1061"/>
      <c r="H33" s="1061"/>
      <c r="I33" s="1061"/>
      <c r="J33" s="1061"/>
      <c r="K33" s="1061"/>
      <c r="L33" s="1056"/>
      <c r="M33" s="1060"/>
      <c r="N33" s="1061"/>
      <c r="O33" s="1061"/>
      <c r="P33" s="1061"/>
      <c r="Q33" s="1061"/>
      <c r="R33" s="1061"/>
      <c r="S33" s="1061"/>
      <c r="T33" s="1061"/>
      <c r="U33" s="1056"/>
      <c r="V33" s="1060"/>
      <c r="W33" s="1061"/>
      <c r="X33" s="1061"/>
      <c r="Y33" s="1061"/>
      <c r="Z33" s="1061"/>
      <c r="AA33" s="1061"/>
      <c r="AB33" s="1061"/>
      <c r="AC33" s="1061"/>
      <c r="AD33" s="1056"/>
      <c r="AE33" s="1060"/>
      <c r="AF33" s="1061"/>
      <c r="AG33" s="1061"/>
      <c r="AH33" s="1061"/>
      <c r="AI33" s="1061"/>
      <c r="AJ33" s="1061"/>
      <c r="AK33" s="1062"/>
      <c r="AL33" s="172"/>
    </row>
    <row r="34" spans="1:38" ht="12.75" customHeight="1" x14ac:dyDescent="0.15">
      <c r="A34" s="47"/>
      <c r="B34" s="66"/>
      <c r="C34" s="1056"/>
      <c r="D34" s="1060"/>
      <c r="E34" s="1061"/>
      <c r="F34" s="1061"/>
      <c r="G34" s="1061"/>
      <c r="H34" s="1061"/>
      <c r="I34" s="1061"/>
      <c r="J34" s="1061"/>
      <c r="K34" s="1061"/>
      <c r="L34" s="1056"/>
      <c r="M34" s="1060"/>
      <c r="N34" s="1061"/>
      <c r="O34" s="1061"/>
      <c r="P34" s="1061"/>
      <c r="Q34" s="1061"/>
      <c r="R34" s="1061"/>
      <c r="S34" s="1061"/>
      <c r="T34" s="1061"/>
      <c r="U34" s="1056"/>
      <c r="V34" s="1060"/>
      <c r="W34" s="1061"/>
      <c r="X34" s="1061"/>
      <c r="Y34" s="1061"/>
      <c r="Z34" s="1061"/>
      <c r="AA34" s="1061"/>
      <c r="AB34" s="1061"/>
      <c r="AC34" s="1061"/>
      <c r="AD34" s="1056"/>
      <c r="AE34" s="1060"/>
      <c r="AF34" s="1061"/>
      <c r="AG34" s="1061"/>
      <c r="AH34" s="1061"/>
      <c r="AI34" s="1061"/>
      <c r="AJ34" s="1061"/>
      <c r="AK34" s="1062"/>
      <c r="AL34" s="172"/>
    </row>
    <row r="35" spans="1:38" ht="12.75" customHeight="1" x14ac:dyDescent="0.15">
      <c r="A35" s="47"/>
      <c r="B35" s="67"/>
      <c r="C35" s="1056"/>
      <c r="D35" s="1060"/>
      <c r="E35" s="1061"/>
      <c r="F35" s="1061"/>
      <c r="G35" s="1061"/>
      <c r="H35" s="1061"/>
      <c r="I35" s="1061"/>
      <c r="J35" s="1061"/>
      <c r="K35" s="1061"/>
      <c r="L35" s="1056"/>
      <c r="M35" s="1060"/>
      <c r="N35" s="1061"/>
      <c r="O35" s="1061"/>
      <c r="P35" s="1061"/>
      <c r="Q35" s="1061"/>
      <c r="R35" s="1061"/>
      <c r="S35" s="1061"/>
      <c r="T35" s="1061"/>
      <c r="U35" s="1056"/>
      <c r="V35" s="1060"/>
      <c r="W35" s="1061"/>
      <c r="X35" s="1061"/>
      <c r="Y35" s="1061"/>
      <c r="Z35" s="1061"/>
      <c r="AA35" s="1061"/>
      <c r="AB35" s="1061"/>
      <c r="AC35" s="1061"/>
      <c r="AD35" s="1056"/>
      <c r="AE35" s="1060"/>
      <c r="AF35" s="1061"/>
      <c r="AG35" s="1061"/>
      <c r="AH35" s="1061"/>
      <c r="AI35" s="1061"/>
      <c r="AJ35" s="1061"/>
      <c r="AK35" s="1062"/>
      <c r="AL35" s="172"/>
    </row>
    <row r="36" spans="1:38" ht="12.75" customHeight="1" x14ac:dyDescent="0.15">
      <c r="A36" s="47"/>
      <c r="B36" s="66"/>
      <c r="C36" s="1055"/>
      <c r="D36" s="1063"/>
      <c r="E36" s="1064"/>
      <c r="F36" s="1064"/>
      <c r="G36" s="1064"/>
      <c r="H36" s="1064"/>
      <c r="I36" s="1064"/>
      <c r="J36" s="1064"/>
      <c r="K36" s="1064"/>
      <c r="L36" s="1055"/>
      <c r="M36" s="1063"/>
      <c r="N36" s="1064"/>
      <c r="O36" s="1064"/>
      <c r="P36" s="1064"/>
      <c r="Q36" s="1064"/>
      <c r="R36" s="1064"/>
      <c r="S36" s="1064"/>
      <c r="T36" s="1064"/>
      <c r="U36" s="1055"/>
      <c r="V36" s="1063"/>
      <c r="W36" s="1064"/>
      <c r="X36" s="1064"/>
      <c r="Y36" s="1064"/>
      <c r="Z36" s="1064"/>
      <c r="AA36" s="1064"/>
      <c r="AB36" s="1064"/>
      <c r="AC36" s="1064"/>
      <c r="AD36" s="1055"/>
      <c r="AE36" s="1063"/>
      <c r="AF36" s="1064"/>
      <c r="AG36" s="1064"/>
      <c r="AH36" s="1064"/>
      <c r="AI36" s="1064"/>
      <c r="AJ36" s="1064"/>
      <c r="AK36" s="1065"/>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51" t="s">
        <v>366</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3"/>
      <c r="AL38" s="172"/>
    </row>
    <row r="39" spans="1:38" ht="12.75" customHeight="1" x14ac:dyDescent="0.15">
      <c r="A39" s="47"/>
      <c r="B39" s="66"/>
      <c r="C39" s="1054" t="s">
        <v>24</v>
      </c>
      <c r="D39" s="1045" t="s">
        <v>335</v>
      </c>
      <c r="E39" s="1046"/>
      <c r="F39" s="1046"/>
      <c r="G39" s="1046"/>
      <c r="H39" s="1046"/>
      <c r="I39" s="1046"/>
      <c r="J39" s="1046"/>
      <c r="K39" s="1046"/>
      <c r="L39" s="1046"/>
      <c r="M39" s="1046"/>
      <c r="N39" s="1066"/>
      <c r="O39" s="1054" t="s">
        <v>24</v>
      </c>
      <c r="P39" s="1045" t="s">
        <v>333</v>
      </c>
      <c r="Q39" s="1046"/>
      <c r="R39" s="1046"/>
      <c r="S39" s="1046"/>
      <c r="T39" s="1046"/>
      <c r="U39" s="1046"/>
      <c r="V39" s="1046"/>
      <c r="W39" s="1046"/>
      <c r="X39" s="1046"/>
      <c r="Y39" s="1047"/>
      <c r="Z39" s="1054" t="s">
        <v>24</v>
      </c>
      <c r="AA39" s="1045" t="s">
        <v>334</v>
      </c>
      <c r="AB39" s="1046"/>
      <c r="AC39" s="1046"/>
      <c r="AD39" s="1046"/>
      <c r="AE39" s="1046"/>
      <c r="AF39" s="1046"/>
      <c r="AG39" s="1046"/>
      <c r="AH39" s="1046"/>
      <c r="AI39" s="1046"/>
      <c r="AJ39" s="1046"/>
      <c r="AK39" s="1047"/>
      <c r="AL39" s="172"/>
    </row>
    <row r="40" spans="1:38" ht="12.75" customHeight="1" x14ac:dyDescent="0.15">
      <c r="A40" s="47"/>
      <c r="B40" s="67"/>
      <c r="C40" s="1055"/>
      <c r="D40" s="1048"/>
      <c r="E40" s="1049"/>
      <c r="F40" s="1049"/>
      <c r="G40" s="1049"/>
      <c r="H40" s="1049"/>
      <c r="I40" s="1049"/>
      <c r="J40" s="1049"/>
      <c r="K40" s="1049"/>
      <c r="L40" s="1049"/>
      <c r="M40" s="1049"/>
      <c r="N40" s="1067"/>
      <c r="O40" s="1055"/>
      <c r="P40" s="1048"/>
      <c r="Q40" s="1049"/>
      <c r="R40" s="1049"/>
      <c r="S40" s="1049"/>
      <c r="T40" s="1049"/>
      <c r="U40" s="1049"/>
      <c r="V40" s="1049"/>
      <c r="W40" s="1049"/>
      <c r="X40" s="1049"/>
      <c r="Y40" s="1050"/>
      <c r="Z40" s="1055"/>
      <c r="AA40" s="1048"/>
      <c r="AB40" s="1049"/>
      <c r="AC40" s="1049"/>
      <c r="AD40" s="1049"/>
      <c r="AE40" s="1049"/>
      <c r="AF40" s="1049"/>
      <c r="AG40" s="1049"/>
      <c r="AH40" s="1049"/>
      <c r="AI40" s="1049"/>
      <c r="AJ40" s="1049"/>
      <c r="AK40" s="1050"/>
      <c r="AL40" s="172"/>
    </row>
    <row r="41" spans="1:38" ht="12.75" customHeight="1" x14ac:dyDescent="0.15">
      <c r="A41" s="47"/>
      <c r="B41" s="1051"/>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3"/>
      <c r="AL41" s="172"/>
    </row>
    <row r="42" spans="1:38" ht="12.75" customHeight="1" x14ac:dyDescent="0.15">
      <c r="A42" s="47"/>
      <c r="B42" s="1051" t="s">
        <v>367</v>
      </c>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3"/>
      <c r="AL42" s="172"/>
    </row>
    <row r="43" spans="1:38" ht="12.75" customHeight="1" x14ac:dyDescent="0.15">
      <c r="A43" s="47"/>
      <c r="B43" s="66"/>
      <c r="C43" s="1054" t="s">
        <v>24</v>
      </c>
      <c r="D43" s="1045" t="s">
        <v>370</v>
      </c>
      <c r="E43" s="1046"/>
      <c r="F43" s="1046"/>
      <c r="G43" s="1046"/>
      <c r="H43" s="1046"/>
      <c r="I43" s="1046"/>
      <c r="J43" s="1046"/>
      <c r="K43" s="1046"/>
      <c r="L43" s="1046"/>
      <c r="M43" s="1046"/>
      <c r="N43" s="1046"/>
      <c r="O43" s="1046"/>
      <c r="P43" s="1046"/>
      <c r="Q43" s="1046"/>
      <c r="R43" s="1046"/>
      <c r="S43" s="1046"/>
      <c r="T43" s="1054" t="s">
        <v>24</v>
      </c>
      <c r="U43" s="1045" t="s">
        <v>369</v>
      </c>
      <c r="V43" s="1046"/>
      <c r="W43" s="1046"/>
      <c r="X43" s="1046"/>
      <c r="Y43" s="1046"/>
      <c r="Z43" s="1046"/>
      <c r="AA43" s="1046"/>
      <c r="AB43" s="1046"/>
      <c r="AC43" s="1046"/>
      <c r="AD43" s="1046"/>
      <c r="AE43" s="1046"/>
      <c r="AF43" s="1046"/>
      <c r="AG43" s="1046"/>
      <c r="AH43" s="1046"/>
      <c r="AI43" s="1046"/>
      <c r="AJ43" s="1046"/>
      <c r="AK43" s="1047"/>
      <c r="AL43" s="172"/>
    </row>
    <row r="44" spans="1:38" ht="12.75" customHeight="1" x14ac:dyDescent="0.15">
      <c r="A44" s="47"/>
      <c r="B44" s="67"/>
      <c r="C44" s="1055"/>
      <c r="D44" s="1048"/>
      <c r="E44" s="1049"/>
      <c r="F44" s="1049"/>
      <c r="G44" s="1049"/>
      <c r="H44" s="1049"/>
      <c r="I44" s="1049"/>
      <c r="J44" s="1049"/>
      <c r="K44" s="1049"/>
      <c r="L44" s="1049"/>
      <c r="M44" s="1049"/>
      <c r="N44" s="1049"/>
      <c r="O44" s="1049"/>
      <c r="P44" s="1049"/>
      <c r="Q44" s="1049"/>
      <c r="R44" s="1049"/>
      <c r="S44" s="1049"/>
      <c r="T44" s="1055"/>
      <c r="U44" s="1048"/>
      <c r="V44" s="1049"/>
      <c r="W44" s="1049"/>
      <c r="X44" s="1049"/>
      <c r="Y44" s="1049"/>
      <c r="Z44" s="1049"/>
      <c r="AA44" s="1049"/>
      <c r="AB44" s="1049"/>
      <c r="AC44" s="1049"/>
      <c r="AD44" s="1049"/>
      <c r="AE44" s="1049"/>
      <c r="AF44" s="1049"/>
      <c r="AG44" s="1049"/>
      <c r="AH44" s="1049"/>
      <c r="AI44" s="1049"/>
      <c r="AJ44" s="1049"/>
      <c r="AK44" s="1050"/>
      <c r="AL44" s="172"/>
    </row>
    <row r="45" spans="1:38" ht="12.75" customHeight="1" x14ac:dyDescent="0.15">
      <c r="A45" s="47"/>
      <c r="B45" s="1040"/>
      <c r="C45" s="1041"/>
      <c r="D45" s="1041"/>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c r="AF45" s="1041"/>
      <c r="AG45" s="1041"/>
      <c r="AH45" s="1041"/>
      <c r="AI45" s="1041"/>
      <c r="AJ45" s="1041"/>
      <c r="AK45" s="1042"/>
      <c r="AL45" s="172"/>
    </row>
    <row r="46" spans="1:38" ht="21.75" customHeight="1" x14ac:dyDescent="0.15">
      <c r="A46" s="47"/>
      <c r="B46" s="1043" t="s">
        <v>25</v>
      </c>
      <c r="C46" s="1043"/>
      <c r="D46" s="1044" t="s">
        <v>368</v>
      </c>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x14ac:dyDescent="0.15"/>
  <cols>
    <col min="1" max="1" width="1.875" style="339" customWidth="1"/>
    <col min="2" max="2" width="9.5" style="339" customWidth="1"/>
    <col min="3" max="3" width="14.125" style="339" customWidth="1"/>
    <col min="4" max="5" width="11.875" style="339" customWidth="1"/>
    <col min="6" max="6" width="14.125" style="339" customWidth="1"/>
    <col min="7" max="8" width="11.875" style="339" customWidth="1"/>
    <col min="9" max="9" width="14.125" style="339" customWidth="1"/>
    <col min="10" max="11" width="11.875" style="339" customWidth="1"/>
    <col min="12" max="12" width="14.125" style="339" customWidth="1"/>
    <col min="13" max="14" width="11.875" style="339" customWidth="1"/>
    <col min="15" max="15" width="14.125" style="339" customWidth="1"/>
    <col min="16" max="17" width="11.875" style="339" customWidth="1"/>
    <col min="18" max="18" width="14.125" style="339" customWidth="1"/>
    <col min="19" max="20" width="11.875" style="339" customWidth="1"/>
    <col min="21" max="21" width="14.125" style="339" customWidth="1"/>
    <col min="22" max="23" width="11.875" style="339" customWidth="1"/>
    <col min="24" max="24" width="18.625" style="339" customWidth="1"/>
    <col min="25" max="16384" width="9" style="339"/>
  </cols>
  <sheetData>
    <row r="1" spans="1:24" s="408" customFormat="1" ht="22.5" customHeight="1" x14ac:dyDescent="0.15">
      <c r="A1" s="338" t="s">
        <v>576</v>
      </c>
      <c r="B1" s="338"/>
      <c r="C1" s="338"/>
      <c r="D1" s="407"/>
      <c r="E1" s="407"/>
      <c r="F1" s="407"/>
      <c r="G1" s="407"/>
      <c r="H1" s="407"/>
      <c r="I1" s="407"/>
      <c r="J1" s="407"/>
      <c r="K1" s="407"/>
      <c r="M1" s="407"/>
      <c r="N1" s="407"/>
      <c r="P1" s="407"/>
      <c r="Q1" s="407"/>
      <c r="S1" s="407"/>
      <c r="T1" s="407"/>
      <c r="V1" s="407"/>
      <c r="W1" s="407"/>
    </row>
    <row r="2" spans="1:24" s="408" customFormat="1" ht="22.5" customHeight="1" x14ac:dyDescent="0.15">
      <c r="A2" s="338"/>
      <c r="B2" s="409" t="s">
        <v>586</v>
      </c>
      <c r="C2" s="338"/>
      <c r="D2" s="407"/>
      <c r="E2" s="407"/>
      <c r="F2" s="407"/>
      <c r="G2" s="407"/>
      <c r="H2" s="407"/>
      <c r="I2" s="407"/>
      <c r="J2" s="407"/>
      <c r="K2" s="407"/>
      <c r="M2" s="407"/>
      <c r="N2" s="407"/>
      <c r="P2" s="407"/>
      <c r="Q2" s="407"/>
      <c r="S2" s="407"/>
      <c r="T2" s="407"/>
      <c r="V2" s="407"/>
      <c r="W2" s="407"/>
    </row>
    <row r="3" spans="1:24" s="408" customFormat="1" ht="22.5" customHeight="1" x14ac:dyDescent="0.15">
      <c r="A3" s="338"/>
      <c r="B3" s="409" t="s">
        <v>583</v>
      </c>
      <c r="C3" s="338"/>
      <c r="D3" s="409"/>
      <c r="E3" s="409"/>
      <c r="F3" s="409"/>
      <c r="G3" s="409"/>
      <c r="H3" s="409"/>
      <c r="I3" s="409"/>
      <c r="J3" s="409"/>
      <c r="K3" s="409"/>
      <c r="L3" s="307"/>
      <c r="M3" s="409"/>
      <c r="N3" s="409"/>
      <c r="O3" s="307"/>
      <c r="P3" s="409"/>
      <c r="Q3" s="409"/>
      <c r="R3" s="307"/>
      <c r="S3" s="409"/>
      <c r="T3" s="409"/>
      <c r="U3" s="307"/>
      <c r="V3" s="409"/>
      <c r="W3" s="409"/>
      <c r="X3" s="410" t="s">
        <v>585</v>
      </c>
    </row>
    <row r="4" spans="1:24" ht="12.75" thickBot="1" x14ac:dyDescent="0.2">
      <c r="B4" s="411"/>
      <c r="C4" s="411"/>
      <c r="D4" s="411"/>
      <c r="E4" s="411"/>
      <c r="F4" s="411"/>
      <c r="G4" s="411"/>
      <c r="H4" s="411"/>
      <c r="I4" s="411"/>
      <c r="J4" s="411"/>
      <c r="K4" s="411"/>
      <c r="L4" s="411"/>
      <c r="M4" s="411"/>
      <c r="N4" s="411"/>
      <c r="O4" s="411"/>
      <c r="P4" s="411"/>
      <c r="Q4" s="411"/>
      <c r="R4" s="411"/>
      <c r="S4" s="411"/>
      <c r="T4" s="411"/>
      <c r="U4" s="411"/>
      <c r="V4" s="411"/>
      <c r="W4" s="411"/>
      <c r="X4" s="411"/>
    </row>
    <row r="5" spans="1:24" ht="30" customHeight="1" thickBot="1" x14ac:dyDescent="0.2">
      <c r="B5" s="1097" t="s">
        <v>750</v>
      </c>
      <c r="C5" s="1098"/>
      <c r="D5" s="1098"/>
      <c r="E5" s="1099"/>
      <c r="F5" s="1088" t="s">
        <v>751</v>
      </c>
      <c r="G5" s="1089"/>
      <c r="H5" s="1090"/>
      <c r="I5" s="1106" t="s">
        <v>569</v>
      </c>
      <c r="J5" s="1107"/>
      <c r="K5" s="1107"/>
      <c r="L5" s="1107"/>
      <c r="M5" s="1107"/>
      <c r="N5" s="1107"/>
      <c r="O5" s="1107"/>
      <c r="P5" s="1107"/>
      <c r="Q5" s="1107"/>
      <c r="R5" s="1107"/>
      <c r="S5" s="1107"/>
      <c r="T5" s="1107"/>
      <c r="U5" s="1107"/>
      <c r="V5" s="1107"/>
      <c r="W5" s="1108"/>
      <c r="X5" s="1123" t="s">
        <v>579</v>
      </c>
    </row>
    <row r="6" spans="1:24" ht="30" customHeight="1" x14ac:dyDescent="0.15">
      <c r="B6" s="1100"/>
      <c r="C6" s="1101"/>
      <c r="D6" s="1101"/>
      <c r="E6" s="1102"/>
      <c r="F6" s="1091"/>
      <c r="G6" s="1092"/>
      <c r="H6" s="1093"/>
      <c r="I6" s="1109"/>
      <c r="J6" s="1110"/>
      <c r="K6" s="1111"/>
      <c r="L6" s="1112"/>
      <c r="M6" s="1113"/>
      <c r="N6" s="1114"/>
      <c r="O6" s="1112"/>
      <c r="P6" s="1113"/>
      <c r="Q6" s="1114"/>
      <c r="R6" s="1112"/>
      <c r="S6" s="1113"/>
      <c r="T6" s="1114"/>
      <c r="U6" s="1115"/>
      <c r="V6" s="1116"/>
      <c r="W6" s="1117"/>
      <c r="X6" s="1124"/>
    </row>
    <row r="7" spans="1:24" ht="43.5" customHeight="1" x14ac:dyDescent="0.15">
      <c r="B7" s="1103"/>
      <c r="C7" s="1104"/>
      <c r="D7" s="1104"/>
      <c r="E7" s="1105"/>
      <c r="F7" s="1094"/>
      <c r="G7" s="1095"/>
      <c r="H7" s="1096"/>
      <c r="I7" s="1082" t="s">
        <v>736</v>
      </c>
      <c r="J7" s="1083"/>
      <c r="K7" s="1084"/>
      <c r="L7" s="1085" t="s">
        <v>737</v>
      </c>
      <c r="M7" s="1086"/>
      <c r="N7" s="1087"/>
      <c r="O7" s="1085" t="s">
        <v>738</v>
      </c>
      <c r="P7" s="1086"/>
      <c r="Q7" s="1087"/>
      <c r="R7" s="1085" t="s">
        <v>739</v>
      </c>
      <c r="S7" s="1086"/>
      <c r="T7" s="1087"/>
      <c r="U7" s="1121" t="s">
        <v>740</v>
      </c>
      <c r="V7" s="1083"/>
      <c r="W7" s="1122"/>
      <c r="X7" s="1124"/>
    </row>
    <row r="8" spans="1:24" ht="33.75" customHeight="1" thickBot="1" x14ac:dyDescent="0.2">
      <c r="B8" s="412" t="s">
        <v>582</v>
      </c>
      <c r="C8" s="413" t="s">
        <v>577</v>
      </c>
      <c r="D8" s="413" t="s">
        <v>575</v>
      </c>
      <c r="E8" s="414" t="s">
        <v>584</v>
      </c>
      <c r="F8" s="415" t="s">
        <v>577</v>
      </c>
      <c r="G8" s="416" t="s">
        <v>575</v>
      </c>
      <c r="H8" s="417" t="s">
        <v>584</v>
      </c>
      <c r="I8" s="445" t="s">
        <v>577</v>
      </c>
      <c r="J8" s="416" t="s">
        <v>575</v>
      </c>
      <c r="K8" s="449" t="s">
        <v>584</v>
      </c>
      <c r="L8" s="418" t="s">
        <v>577</v>
      </c>
      <c r="M8" s="416" t="s">
        <v>575</v>
      </c>
      <c r="N8" s="417" t="s">
        <v>584</v>
      </c>
      <c r="O8" s="418" t="s">
        <v>577</v>
      </c>
      <c r="P8" s="416" t="s">
        <v>575</v>
      </c>
      <c r="Q8" s="417" t="s">
        <v>584</v>
      </c>
      <c r="R8" s="418" t="s">
        <v>577</v>
      </c>
      <c r="S8" s="416" t="s">
        <v>575</v>
      </c>
      <c r="T8" s="417" t="s">
        <v>584</v>
      </c>
      <c r="U8" s="437" t="s">
        <v>577</v>
      </c>
      <c r="V8" s="416" t="s">
        <v>575</v>
      </c>
      <c r="W8" s="441" t="s">
        <v>584</v>
      </c>
      <c r="X8" s="1125"/>
    </row>
    <row r="9" spans="1:24" ht="26.25" customHeight="1" x14ac:dyDescent="0.15">
      <c r="B9" s="1079"/>
      <c r="C9" s="419"/>
      <c r="D9" s="419"/>
      <c r="E9" s="420"/>
      <c r="F9" s="421"/>
      <c r="G9" s="422"/>
      <c r="H9" s="423"/>
      <c r="I9" s="446"/>
      <c r="J9" s="422"/>
      <c r="K9" s="446"/>
      <c r="L9" s="424"/>
      <c r="M9" s="422"/>
      <c r="N9" s="423"/>
      <c r="O9" s="424"/>
      <c r="P9" s="422"/>
      <c r="Q9" s="423"/>
      <c r="R9" s="424"/>
      <c r="S9" s="422"/>
      <c r="T9" s="423"/>
      <c r="U9" s="438"/>
      <c r="V9" s="422"/>
      <c r="W9" s="442"/>
      <c r="X9" s="1118"/>
    </row>
    <row r="10" spans="1:24" ht="26.25" customHeight="1" x14ac:dyDescent="0.15">
      <c r="B10" s="1080"/>
      <c r="C10" s="425"/>
      <c r="D10" s="425"/>
      <c r="E10" s="426"/>
      <c r="F10" s="427"/>
      <c r="G10" s="428"/>
      <c r="H10" s="429"/>
      <c r="I10" s="447"/>
      <c r="J10" s="428"/>
      <c r="K10" s="447"/>
      <c r="L10" s="430"/>
      <c r="M10" s="428"/>
      <c r="N10" s="429"/>
      <c r="O10" s="430"/>
      <c r="P10" s="428"/>
      <c r="Q10" s="429"/>
      <c r="R10" s="430"/>
      <c r="S10" s="428"/>
      <c r="T10" s="429"/>
      <c r="U10" s="439"/>
      <c r="V10" s="428"/>
      <c r="W10" s="443"/>
      <c r="X10" s="1119"/>
    </row>
    <row r="11" spans="1:24" ht="26.25" customHeight="1" x14ac:dyDescent="0.15">
      <c r="B11" s="1080"/>
      <c r="C11" s="425"/>
      <c r="D11" s="425"/>
      <c r="E11" s="426"/>
      <c r="F11" s="427"/>
      <c r="G11" s="428"/>
      <c r="H11" s="429"/>
      <c r="I11" s="447"/>
      <c r="J11" s="428"/>
      <c r="K11" s="447"/>
      <c r="L11" s="430"/>
      <c r="M11" s="428"/>
      <c r="N11" s="429"/>
      <c r="O11" s="430"/>
      <c r="P11" s="428"/>
      <c r="Q11" s="429"/>
      <c r="R11" s="430"/>
      <c r="S11" s="428"/>
      <c r="T11" s="429"/>
      <c r="U11" s="439"/>
      <c r="V11" s="428"/>
      <c r="W11" s="443"/>
      <c r="X11" s="1119"/>
    </row>
    <row r="12" spans="1:24" ht="26.25" customHeight="1" thickBot="1" x14ac:dyDescent="0.2">
      <c r="B12" s="1080"/>
      <c r="C12" s="431"/>
      <c r="D12" s="431"/>
      <c r="E12" s="432"/>
      <c r="F12" s="433"/>
      <c r="G12" s="434"/>
      <c r="H12" s="435"/>
      <c r="I12" s="448"/>
      <c r="J12" s="434"/>
      <c r="K12" s="448"/>
      <c r="L12" s="436"/>
      <c r="M12" s="434"/>
      <c r="N12" s="435"/>
      <c r="O12" s="436"/>
      <c r="P12" s="434"/>
      <c r="Q12" s="435"/>
      <c r="R12" s="436"/>
      <c r="S12" s="434"/>
      <c r="T12" s="435"/>
      <c r="U12" s="440"/>
      <c r="V12" s="434"/>
      <c r="W12" s="444"/>
      <c r="X12" s="1119"/>
    </row>
    <row r="13" spans="1:24" ht="26.25" customHeight="1" thickTop="1" thickBot="1" x14ac:dyDescent="0.2">
      <c r="B13" s="1081"/>
      <c r="C13" s="513" t="s">
        <v>580</v>
      </c>
      <c r="D13" s="514"/>
      <c r="E13" s="515"/>
      <c r="F13" s="516"/>
      <c r="G13" s="517"/>
      <c r="H13" s="518"/>
      <c r="I13" s="519"/>
      <c r="J13" s="517"/>
      <c r="K13" s="519"/>
      <c r="L13" s="520"/>
      <c r="M13" s="517"/>
      <c r="N13" s="518"/>
      <c r="O13" s="520"/>
      <c r="P13" s="517"/>
      <c r="Q13" s="518"/>
      <c r="R13" s="520"/>
      <c r="S13" s="517"/>
      <c r="T13" s="518"/>
      <c r="U13" s="521"/>
      <c r="V13" s="522"/>
      <c r="W13" s="523"/>
      <c r="X13" s="1119"/>
    </row>
    <row r="14" spans="1:24" ht="26.25" customHeight="1" x14ac:dyDescent="0.15">
      <c r="B14" s="1079"/>
      <c r="C14" s="419"/>
      <c r="D14" s="419"/>
      <c r="E14" s="420"/>
      <c r="F14" s="421"/>
      <c r="G14" s="422"/>
      <c r="H14" s="423"/>
      <c r="I14" s="446"/>
      <c r="J14" s="422"/>
      <c r="K14" s="446"/>
      <c r="L14" s="424"/>
      <c r="M14" s="422"/>
      <c r="N14" s="423"/>
      <c r="O14" s="424"/>
      <c r="P14" s="422"/>
      <c r="Q14" s="423"/>
      <c r="R14" s="424"/>
      <c r="S14" s="422"/>
      <c r="T14" s="423"/>
      <c r="U14" s="438"/>
      <c r="V14" s="422"/>
      <c r="W14" s="442"/>
      <c r="X14" s="1119"/>
    </row>
    <row r="15" spans="1:24" ht="26.25" customHeight="1" x14ac:dyDescent="0.15">
      <c r="B15" s="1080"/>
      <c r="C15" s="425"/>
      <c r="D15" s="425"/>
      <c r="E15" s="426"/>
      <c r="F15" s="427"/>
      <c r="G15" s="428"/>
      <c r="H15" s="429"/>
      <c r="I15" s="447"/>
      <c r="J15" s="428"/>
      <c r="K15" s="447"/>
      <c r="L15" s="430"/>
      <c r="M15" s="428"/>
      <c r="N15" s="429"/>
      <c r="O15" s="430"/>
      <c r="P15" s="428"/>
      <c r="Q15" s="429"/>
      <c r="R15" s="430"/>
      <c r="S15" s="428"/>
      <c r="T15" s="429"/>
      <c r="U15" s="439"/>
      <c r="V15" s="428"/>
      <c r="W15" s="443"/>
      <c r="X15" s="1119"/>
    </row>
    <row r="16" spans="1:24" ht="26.25" customHeight="1" x14ac:dyDescent="0.15">
      <c r="B16" s="1080"/>
      <c r="C16" s="425"/>
      <c r="D16" s="425"/>
      <c r="E16" s="426"/>
      <c r="F16" s="427"/>
      <c r="G16" s="428"/>
      <c r="H16" s="429"/>
      <c r="I16" s="447"/>
      <c r="J16" s="428"/>
      <c r="K16" s="447"/>
      <c r="L16" s="430"/>
      <c r="M16" s="428"/>
      <c r="N16" s="429"/>
      <c r="O16" s="430"/>
      <c r="P16" s="428"/>
      <c r="Q16" s="429"/>
      <c r="R16" s="430"/>
      <c r="S16" s="428"/>
      <c r="T16" s="429"/>
      <c r="U16" s="439"/>
      <c r="V16" s="428"/>
      <c r="W16" s="443"/>
      <c r="X16" s="1119"/>
    </row>
    <row r="17" spans="2:24" ht="26.25" customHeight="1" thickBot="1" x14ac:dyDescent="0.2">
      <c r="B17" s="1080"/>
      <c r="C17" s="431"/>
      <c r="D17" s="431"/>
      <c r="E17" s="432"/>
      <c r="F17" s="433"/>
      <c r="G17" s="434"/>
      <c r="H17" s="435"/>
      <c r="I17" s="448"/>
      <c r="J17" s="434"/>
      <c r="K17" s="448"/>
      <c r="L17" s="436"/>
      <c r="M17" s="434"/>
      <c r="N17" s="435"/>
      <c r="O17" s="436"/>
      <c r="P17" s="434"/>
      <c r="Q17" s="435"/>
      <c r="R17" s="436"/>
      <c r="S17" s="434"/>
      <c r="T17" s="435"/>
      <c r="U17" s="440"/>
      <c r="V17" s="434"/>
      <c r="W17" s="444"/>
      <c r="X17" s="1119"/>
    </row>
    <row r="18" spans="2:24" ht="26.25" customHeight="1" thickTop="1" thickBot="1" x14ac:dyDescent="0.2">
      <c r="B18" s="1081"/>
      <c r="C18" s="513" t="s">
        <v>580</v>
      </c>
      <c r="D18" s="514"/>
      <c r="E18" s="515"/>
      <c r="F18" s="516"/>
      <c r="G18" s="517"/>
      <c r="H18" s="518"/>
      <c r="I18" s="519"/>
      <c r="J18" s="517"/>
      <c r="K18" s="519"/>
      <c r="L18" s="520"/>
      <c r="M18" s="517"/>
      <c r="N18" s="518"/>
      <c r="O18" s="520"/>
      <c r="P18" s="517"/>
      <c r="Q18" s="518"/>
      <c r="R18" s="520"/>
      <c r="S18" s="517"/>
      <c r="T18" s="518"/>
      <c r="U18" s="521"/>
      <c r="V18" s="517"/>
      <c r="W18" s="523"/>
      <c r="X18" s="1119"/>
    </row>
    <row r="19" spans="2:24" ht="26.25" customHeight="1" thickBot="1" x14ac:dyDescent="0.2">
      <c r="B19" s="355"/>
      <c r="C19" s="524" t="s">
        <v>581</v>
      </c>
      <c r="D19" s="525"/>
      <c r="E19" s="526"/>
      <c r="F19" s="527" t="s">
        <v>574</v>
      </c>
      <c r="G19" s="517"/>
      <c r="H19" s="518"/>
      <c r="I19" s="528" t="s">
        <v>574</v>
      </c>
      <c r="J19" s="529"/>
      <c r="K19" s="530"/>
      <c r="L19" s="531" t="s">
        <v>574</v>
      </c>
      <c r="M19" s="517"/>
      <c r="N19" s="518"/>
      <c r="O19" s="531" t="s">
        <v>574</v>
      </c>
      <c r="P19" s="517"/>
      <c r="Q19" s="518"/>
      <c r="R19" s="531" t="s">
        <v>574</v>
      </c>
      <c r="S19" s="517"/>
      <c r="T19" s="518"/>
      <c r="U19" s="532" t="s">
        <v>574</v>
      </c>
      <c r="V19" s="517"/>
      <c r="W19" s="533"/>
      <c r="X19" s="1120"/>
    </row>
    <row r="20" spans="2:24" ht="32.25" customHeight="1" x14ac:dyDescent="0.15">
      <c r="B20" s="356" t="s">
        <v>630</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9" zoomScale="85" zoomScaleNormal="98" zoomScaleSheetLayoutView="85" workbookViewId="0">
      <selection activeCell="J45" sqref="J45"/>
    </sheetView>
  </sheetViews>
  <sheetFormatPr defaultColWidth="9" defaultRowHeight="12.75" x14ac:dyDescent="0.15"/>
  <cols>
    <col min="1" max="1" width="2.25" style="450" customWidth="1"/>
    <col min="2" max="2" width="6.875" style="450" customWidth="1"/>
    <col min="3" max="3" width="37.625" style="450" customWidth="1"/>
    <col min="4" max="4" width="80.25" style="450" customWidth="1"/>
    <col min="5" max="6" width="9.75" style="478" customWidth="1"/>
    <col min="7" max="7" width="2.875" style="450" customWidth="1"/>
    <col min="8" max="30" width="3" style="450" customWidth="1"/>
    <col min="31" max="31" width="1.5" style="450" customWidth="1"/>
    <col min="32" max="35" width="9.125" style="450" customWidth="1"/>
    <col min="36" max="16384" width="9" style="450"/>
  </cols>
  <sheetData>
    <row r="1" spans="1:31" ht="12.75" hidden="1" customHeight="1" x14ac:dyDescent="0.15">
      <c r="A1" s="1126" t="s">
        <v>64</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row>
    <row r="2" spans="1:31" s="452" customFormat="1" ht="31.5" customHeight="1" x14ac:dyDescent="0.15">
      <c r="A2" s="451"/>
      <c r="B2" s="1127" t="s">
        <v>721</v>
      </c>
      <c r="C2" s="1127"/>
      <c r="D2" s="1127"/>
      <c r="E2" s="1127"/>
      <c r="F2" s="1127"/>
    </row>
    <row r="3" spans="1:31" ht="10.5" customHeight="1" thickBot="1" x14ac:dyDescent="0.2">
      <c r="A3" s="453"/>
      <c r="B3" s="453"/>
      <c r="C3" s="457"/>
      <c r="D3" s="454"/>
      <c r="E3" s="458"/>
      <c r="F3" s="458"/>
      <c r="G3" s="454"/>
      <c r="H3" s="454"/>
      <c r="I3" s="454"/>
      <c r="J3" s="454"/>
      <c r="K3" s="454"/>
      <c r="L3" s="454"/>
      <c r="M3" s="455"/>
      <c r="N3" s="456"/>
      <c r="O3" s="454"/>
      <c r="P3" s="454"/>
      <c r="Q3" s="454"/>
      <c r="R3" s="454"/>
      <c r="S3" s="455"/>
      <c r="T3" s="457"/>
      <c r="U3" s="454"/>
      <c r="V3" s="454"/>
      <c r="W3" s="454"/>
      <c r="X3" s="454"/>
      <c r="Y3" s="455"/>
      <c r="Z3" s="456"/>
      <c r="AA3" s="454"/>
      <c r="AB3" s="454"/>
      <c r="AC3" s="454"/>
      <c r="AD3" s="454"/>
      <c r="AE3" s="454"/>
    </row>
    <row r="4" spans="1:31" s="463" customFormat="1" ht="47.25" customHeight="1" thickBot="1" x14ac:dyDescent="0.2">
      <c r="A4" s="454"/>
      <c r="B4" s="459" t="s">
        <v>772</v>
      </c>
      <c r="C4" s="460" t="s">
        <v>543</v>
      </c>
      <c r="D4" s="1128" t="s">
        <v>634</v>
      </c>
      <c r="E4" s="1129"/>
      <c r="F4" s="461" t="s">
        <v>544</v>
      </c>
      <c r="G4" s="454"/>
      <c r="H4" s="454"/>
      <c r="I4" s="454"/>
      <c r="J4" s="454"/>
      <c r="K4" s="454"/>
      <c r="L4" s="454"/>
      <c r="M4" s="462"/>
      <c r="N4" s="454"/>
      <c r="O4" s="454"/>
      <c r="P4" s="454"/>
      <c r="Q4" s="454"/>
      <c r="R4" s="454"/>
      <c r="S4" s="462"/>
      <c r="T4" s="457"/>
      <c r="U4" s="454"/>
      <c r="V4" s="454"/>
      <c r="W4" s="454"/>
      <c r="X4" s="454"/>
      <c r="Y4" s="462"/>
      <c r="Z4" s="454"/>
      <c r="AA4" s="454"/>
      <c r="AB4" s="454"/>
      <c r="AC4" s="454"/>
      <c r="AD4" s="454"/>
      <c r="AE4" s="454"/>
    </row>
    <row r="5" spans="1:31" s="463" customFormat="1" ht="28.5" customHeight="1" x14ac:dyDescent="0.15">
      <c r="A5" s="454"/>
      <c r="B5" s="1133" t="s">
        <v>571</v>
      </c>
      <c r="C5" s="1136" t="s">
        <v>688</v>
      </c>
      <c r="D5" s="295" t="s">
        <v>565</v>
      </c>
      <c r="E5" s="464"/>
      <c r="F5" s="581">
        <v>3</v>
      </c>
      <c r="G5" s="454"/>
      <c r="H5" s="454"/>
      <c r="I5" s="454"/>
      <c r="J5" s="454"/>
      <c r="K5" s="454"/>
      <c r="L5" s="454"/>
      <c r="M5" s="462"/>
      <c r="N5" s="454"/>
      <c r="O5" s="454"/>
      <c r="P5" s="454"/>
      <c r="Q5" s="454"/>
      <c r="R5" s="454"/>
      <c r="S5" s="462"/>
      <c r="T5" s="457"/>
      <c r="U5" s="454"/>
      <c r="V5" s="454"/>
      <c r="W5" s="454"/>
      <c r="X5" s="454"/>
      <c r="Y5" s="462"/>
      <c r="Z5" s="454"/>
      <c r="AA5" s="454"/>
      <c r="AB5" s="454"/>
      <c r="AC5" s="454"/>
      <c r="AD5" s="454"/>
      <c r="AE5" s="454"/>
    </row>
    <row r="6" spans="1:31" s="463" customFormat="1" ht="28.5" customHeight="1" x14ac:dyDescent="0.15">
      <c r="A6" s="454"/>
      <c r="B6" s="1134"/>
      <c r="C6" s="1137"/>
      <c r="D6" s="1804" t="s">
        <v>700</v>
      </c>
      <c r="E6" s="465"/>
      <c r="F6" s="582">
        <v>2</v>
      </c>
      <c r="G6" s="454"/>
      <c r="H6" s="454"/>
      <c r="I6" s="454"/>
      <c r="J6" s="454"/>
      <c r="K6" s="454"/>
      <c r="L6" s="454"/>
      <c r="M6" s="462"/>
      <c r="N6" s="454"/>
      <c r="O6" s="454"/>
      <c r="P6" s="454"/>
      <c r="Q6" s="454"/>
      <c r="R6" s="454"/>
      <c r="S6" s="462"/>
      <c r="T6" s="457"/>
      <c r="U6" s="454"/>
      <c r="V6" s="454"/>
      <c r="W6" s="454"/>
      <c r="X6" s="454"/>
      <c r="Y6" s="462"/>
      <c r="Z6" s="454"/>
      <c r="AA6" s="454"/>
      <c r="AB6" s="454"/>
      <c r="AC6" s="454"/>
      <c r="AD6" s="454"/>
      <c r="AE6" s="454"/>
    </row>
    <row r="7" spans="1:31" s="463" customFormat="1" ht="28.5" customHeight="1" x14ac:dyDescent="0.15">
      <c r="A7" s="454"/>
      <c r="B7" s="1134"/>
      <c r="C7" s="1138"/>
      <c r="D7" s="1805" t="s">
        <v>701</v>
      </c>
      <c r="E7" s="466"/>
      <c r="F7" s="587">
        <v>1</v>
      </c>
      <c r="G7" s="454"/>
      <c r="H7" s="454"/>
      <c r="I7" s="454"/>
      <c r="J7" s="454"/>
      <c r="K7" s="454"/>
      <c r="L7" s="454"/>
      <c r="M7" s="462"/>
      <c r="N7" s="454"/>
      <c r="O7" s="454"/>
      <c r="P7" s="454"/>
      <c r="Q7" s="454"/>
      <c r="R7" s="454"/>
      <c r="S7" s="462"/>
      <c r="T7" s="457"/>
      <c r="U7" s="454"/>
      <c r="V7" s="454"/>
      <c r="W7" s="454"/>
      <c r="X7" s="454"/>
      <c r="Y7" s="462"/>
      <c r="Z7" s="454"/>
      <c r="AA7" s="454"/>
      <c r="AB7" s="454"/>
      <c r="AC7" s="454"/>
      <c r="AD7" s="454"/>
      <c r="AE7" s="454"/>
    </row>
    <row r="8" spans="1:31" s="463" customFormat="1" ht="64.5" customHeight="1" x14ac:dyDescent="0.15">
      <c r="A8" s="454"/>
      <c r="B8" s="1135"/>
      <c r="C8" s="1130" t="s">
        <v>568</v>
      </c>
      <c r="D8" s="1131"/>
      <c r="E8" s="1132"/>
      <c r="F8" s="583"/>
      <c r="G8" s="454"/>
      <c r="H8" s="454"/>
      <c r="I8" s="454"/>
      <c r="J8" s="454"/>
      <c r="K8" s="454"/>
      <c r="L8" s="454"/>
      <c r="M8" s="462"/>
      <c r="N8" s="454"/>
      <c r="O8" s="454"/>
      <c r="P8" s="454"/>
      <c r="Q8" s="454"/>
      <c r="R8" s="454"/>
      <c r="S8" s="462"/>
      <c r="T8" s="457"/>
      <c r="U8" s="454"/>
      <c r="V8" s="454"/>
      <c r="W8" s="454"/>
      <c r="X8" s="454"/>
      <c r="Y8" s="462"/>
      <c r="Z8" s="454"/>
      <c r="AA8" s="454"/>
      <c r="AB8" s="454"/>
      <c r="AC8" s="454"/>
      <c r="AD8" s="454"/>
      <c r="AE8" s="454"/>
    </row>
    <row r="9" spans="1:31" s="463" customFormat="1" ht="60" customHeight="1" x14ac:dyDescent="0.15">
      <c r="A9" s="454"/>
      <c r="B9" s="1139" t="s">
        <v>572</v>
      </c>
      <c r="C9" s="1140" t="s">
        <v>660</v>
      </c>
      <c r="D9" s="585" t="s">
        <v>661</v>
      </c>
      <c r="E9" s="467"/>
      <c r="F9" s="588">
        <v>4</v>
      </c>
      <c r="G9" s="454"/>
      <c r="H9" s="454"/>
      <c r="I9" s="454"/>
      <c r="J9" s="454"/>
      <c r="K9" s="454"/>
      <c r="L9" s="454"/>
      <c r="M9" s="462"/>
      <c r="N9" s="454"/>
      <c r="O9" s="454"/>
      <c r="P9" s="454"/>
      <c r="Q9" s="454"/>
      <c r="R9" s="454"/>
      <c r="S9" s="462"/>
      <c r="T9" s="457"/>
      <c r="U9" s="454"/>
      <c r="V9" s="454"/>
      <c r="W9" s="454"/>
      <c r="X9" s="454"/>
      <c r="Y9" s="462"/>
      <c r="Z9" s="454"/>
      <c r="AA9" s="454"/>
      <c r="AB9" s="454"/>
      <c r="AC9" s="454"/>
      <c r="AD9" s="454"/>
      <c r="AE9" s="454"/>
    </row>
    <row r="10" spans="1:31" s="463" customFormat="1" ht="32.25" customHeight="1" x14ac:dyDescent="0.15">
      <c r="A10" s="454"/>
      <c r="B10" s="1134"/>
      <c r="C10" s="1137"/>
      <c r="D10" s="294" t="s">
        <v>684</v>
      </c>
      <c r="E10" s="468"/>
      <c r="F10" s="582">
        <v>3</v>
      </c>
      <c r="G10" s="454"/>
      <c r="H10" s="454"/>
      <c r="I10" s="454"/>
      <c r="J10" s="454"/>
      <c r="K10" s="454"/>
      <c r="L10" s="454"/>
      <c r="M10" s="462"/>
      <c r="N10" s="454"/>
      <c r="O10" s="454"/>
      <c r="P10" s="454"/>
      <c r="Q10" s="454"/>
      <c r="R10" s="454"/>
      <c r="S10" s="462"/>
      <c r="T10" s="457"/>
      <c r="U10" s="454"/>
      <c r="V10" s="454"/>
      <c r="W10" s="454"/>
      <c r="X10" s="454"/>
      <c r="Y10" s="462"/>
      <c r="Z10" s="454"/>
      <c r="AA10" s="454"/>
      <c r="AB10" s="454"/>
      <c r="AC10" s="454"/>
      <c r="AD10" s="454"/>
      <c r="AE10" s="454"/>
    </row>
    <row r="11" spans="1:31" s="463" customFormat="1" ht="32.25" customHeight="1" x14ac:dyDescent="0.15">
      <c r="A11" s="454"/>
      <c r="B11" s="1134"/>
      <c r="C11" s="1138"/>
      <c r="D11" s="586" t="s">
        <v>713</v>
      </c>
      <c r="E11" s="469"/>
      <c r="F11" s="587">
        <v>1</v>
      </c>
      <c r="G11" s="454"/>
      <c r="H11" s="454"/>
      <c r="I11" s="454"/>
      <c r="J11" s="454"/>
      <c r="K11" s="454"/>
      <c r="L11" s="454"/>
      <c r="M11" s="462"/>
      <c r="N11" s="454"/>
      <c r="O11" s="454"/>
      <c r="P11" s="454"/>
      <c r="Q11" s="454"/>
      <c r="R11" s="454"/>
      <c r="S11" s="462"/>
      <c r="T11" s="457"/>
      <c r="U11" s="454"/>
      <c r="V11" s="454"/>
      <c r="W11" s="454"/>
      <c r="X11" s="454"/>
      <c r="Y11" s="462"/>
      <c r="Z11" s="454"/>
      <c r="AA11" s="454"/>
      <c r="AB11" s="454"/>
      <c r="AC11" s="454"/>
      <c r="AD11" s="454"/>
      <c r="AE11" s="454"/>
    </row>
    <row r="12" spans="1:31" s="463" customFormat="1" ht="69" customHeight="1" x14ac:dyDescent="0.15">
      <c r="A12" s="454"/>
      <c r="B12" s="1135"/>
      <c r="C12" s="1130" t="s">
        <v>568</v>
      </c>
      <c r="D12" s="1131"/>
      <c r="E12" s="1132"/>
      <c r="F12" s="583"/>
      <c r="G12" s="454"/>
      <c r="H12" s="454"/>
      <c r="I12" s="454"/>
      <c r="J12" s="454"/>
      <c r="K12" s="454"/>
      <c r="L12" s="454"/>
      <c r="M12" s="462"/>
      <c r="N12" s="454"/>
      <c r="O12" s="454"/>
      <c r="P12" s="454"/>
      <c r="Q12" s="454"/>
      <c r="R12" s="454"/>
      <c r="S12" s="462"/>
      <c r="T12" s="457"/>
      <c r="U12" s="454"/>
      <c r="V12" s="454"/>
      <c r="W12" s="454"/>
      <c r="X12" s="454"/>
      <c r="Y12" s="462"/>
      <c r="Z12" s="454"/>
      <c r="AA12" s="454"/>
      <c r="AB12" s="454"/>
      <c r="AC12" s="454"/>
      <c r="AD12" s="454"/>
      <c r="AE12" s="454"/>
    </row>
    <row r="13" spans="1:31" s="463" customFormat="1" ht="32.25" customHeight="1" x14ac:dyDescent="0.15">
      <c r="A13" s="454"/>
      <c r="B13" s="1139" t="s">
        <v>193</v>
      </c>
      <c r="C13" s="1140" t="s">
        <v>662</v>
      </c>
      <c r="D13" s="585" t="s">
        <v>663</v>
      </c>
      <c r="E13" s="1806"/>
      <c r="F13" s="1807"/>
      <c r="G13" s="454"/>
      <c r="H13" s="454"/>
      <c r="I13" s="454"/>
      <c r="J13" s="454"/>
      <c r="K13" s="454"/>
      <c r="L13" s="454"/>
      <c r="M13" s="454"/>
      <c r="N13" s="454"/>
      <c r="O13" s="454"/>
      <c r="P13" s="454"/>
      <c r="Q13" s="462"/>
      <c r="R13" s="457"/>
      <c r="S13" s="454"/>
      <c r="T13" s="454"/>
      <c r="U13" s="454"/>
      <c r="V13" s="454"/>
      <c r="W13" s="462"/>
      <c r="X13" s="454"/>
      <c r="Y13" s="454"/>
      <c r="Z13" s="454"/>
      <c r="AA13" s="454"/>
      <c r="AB13" s="454"/>
      <c r="AC13" s="454"/>
    </row>
    <row r="14" spans="1:31" s="463" customFormat="1" ht="32.25" customHeight="1" x14ac:dyDescent="0.15">
      <c r="A14" s="454"/>
      <c r="B14" s="1134"/>
      <c r="C14" s="1137"/>
      <c r="D14" s="294" t="s">
        <v>566</v>
      </c>
      <c r="E14" s="468"/>
      <c r="F14" s="582">
        <v>5</v>
      </c>
      <c r="G14" s="454"/>
      <c r="H14" s="454"/>
      <c r="I14" s="454"/>
      <c r="J14" s="454"/>
      <c r="K14" s="454"/>
      <c r="L14" s="454"/>
      <c r="M14" s="454"/>
      <c r="N14" s="454"/>
      <c r="O14" s="454"/>
      <c r="P14" s="454"/>
      <c r="Q14" s="462"/>
      <c r="R14" s="457"/>
      <c r="S14" s="454"/>
      <c r="T14" s="454"/>
      <c r="U14" s="454"/>
      <c r="V14" s="454"/>
      <c r="W14" s="462"/>
      <c r="X14" s="454"/>
      <c r="Y14" s="454"/>
      <c r="Z14" s="454"/>
      <c r="AA14" s="454"/>
      <c r="AB14" s="454"/>
      <c r="AC14" s="454"/>
    </row>
    <row r="15" spans="1:31" s="463" customFormat="1" ht="32.25" customHeight="1" x14ac:dyDescent="0.15">
      <c r="A15" s="454"/>
      <c r="B15" s="1134"/>
      <c r="C15" s="1137"/>
      <c r="D15" s="294" t="s">
        <v>567</v>
      </c>
      <c r="E15" s="468"/>
      <c r="F15" s="582">
        <v>4</v>
      </c>
      <c r="G15" s="454"/>
      <c r="H15" s="454"/>
      <c r="I15" s="454"/>
      <c r="J15" s="454"/>
      <c r="K15" s="454"/>
      <c r="L15" s="454"/>
      <c r="M15" s="454"/>
      <c r="N15" s="454"/>
      <c r="O15" s="454"/>
      <c r="P15" s="454"/>
      <c r="Q15" s="462"/>
      <c r="R15" s="457"/>
      <c r="S15" s="454"/>
      <c r="T15" s="454"/>
      <c r="U15" s="454"/>
      <c r="V15" s="454"/>
      <c r="W15" s="462"/>
      <c r="X15" s="454"/>
      <c r="Y15" s="454"/>
      <c r="Z15" s="454"/>
      <c r="AA15" s="454"/>
      <c r="AB15" s="454"/>
      <c r="AC15" s="454"/>
    </row>
    <row r="16" spans="1:31" s="463" customFormat="1" ht="32.25" customHeight="1" x14ac:dyDescent="0.15">
      <c r="A16" s="454"/>
      <c r="B16" s="1134"/>
      <c r="C16" s="1137"/>
      <c r="D16" s="294" t="s">
        <v>664</v>
      </c>
      <c r="E16" s="468"/>
      <c r="F16" s="582">
        <v>3</v>
      </c>
      <c r="G16" s="454"/>
      <c r="H16" s="454"/>
      <c r="I16" s="454"/>
      <c r="J16" s="454"/>
      <c r="K16" s="454"/>
      <c r="L16" s="454"/>
      <c r="M16" s="462"/>
      <c r="N16" s="454"/>
      <c r="O16" s="454"/>
      <c r="P16" s="454"/>
      <c r="Q16" s="454"/>
      <c r="R16" s="454"/>
      <c r="S16" s="462"/>
      <c r="T16" s="457"/>
      <c r="U16" s="454"/>
      <c r="V16" s="454"/>
      <c r="W16" s="454"/>
      <c r="X16" s="454"/>
      <c r="Y16" s="462"/>
      <c r="Z16" s="454"/>
      <c r="AA16" s="454"/>
      <c r="AB16" s="454"/>
      <c r="AC16" s="454"/>
      <c r="AD16" s="454"/>
      <c r="AE16" s="454"/>
    </row>
    <row r="17" spans="1:31" s="463" customFormat="1" ht="32.25" customHeight="1" x14ac:dyDescent="0.15">
      <c r="A17" s="454"/>
      <c r="B17" s="1134"/>
      <c r="C17" s="1137"/>
      <c r="D17" s="294" t="s">
        <v>665</v>
      </c>
      <c r="E17" s="468"/>
      <c r="F17" s="587">
        <v>2</v>
      </c>
      <c r="G17" s="454"/>
      <c r="H17" s="454"/>
      <c r="I17" s="454"/>
      <c r="J17" s="454"/>
      <c r="K17" s="454"/>
      <c r="L17" s="454"/>
      <c r="M17" s="462"/>
      <c r="N17" s="454"/>
      <c r="O17" s="454"/>
      <c r="P17" s="454"/>
      <c r="Q17" s="454"/>
      <c r="R17" s="454"/>
      <c r="S17" s="462"/>
      <c r="T17" s="457"/>
      <c r="U17" s="454"/>
      <c r="V17" s="454"/>
      <c r="W17" s="454"/>
      <c r="X17" s="454"/>
      <c r="Y17" s="462"/>
      <c r="Z17" s="454"/>
      <c r="AA17" s="454"/>
      <c r="AB17" s="454"/>
      <c r="AC17" s="454"/>
      <c r="AD17" s="454"/>
      <c r="AE17" s="454"/>
    </row>
    <row r="18" spans="1:31" s="463" customFormat="1" ht="61.5" customHeight="1" x14ac:dyDescent="0.15">
      <c r="A18" s="454"/>
      <c r="B18" s="1135"/>
      <c r="C18" s="1130" t="s">
        <v>568</v>
      </c>
      <c r="D18" s="1131"/>
      <c r="E18" s="1132"/>
      <c r="F18" s="583"/>
      <c r="G18" s="454"/>
      <c r="H18" s="454"/>
      <c r="I18" s="454"/>
      <c r="J18" s="454"/>
      <c r="K18" s="454"/>
      <c r="L18" s="454"/>
      <c r="M18" s="454"/>
      <c r="N18" s="454"/>
      <c r="O18" s="454"/>
      <c r="P18" s="454"/>
      <c r="Q18" s="462"/>
      <c r="R18" s="457"/>
      <c r="S18" s="454"/>
      <c r="T18" s="454"/>
      <c r="U18" s="454"/>
      <c r="V18" s="454"/>
      <c r="W18" s="462"/>
      <c r="X18" s="454"/>
      <c r="Y18" s="454"/>
      <c r="Z18" s="454"/>
      <c r="AA18" s="454"/>
      <c r="AB18" s="454"/>
      <c r="AC18" s="454"/>
    </row>
    <row r="19" spans="1:31" s="463" customFormat="1" ht="32.25" customHeight="1" x14ac:dyDescent="0.15">
      <c r="A19" s="454"/>
      <c r="B19" s="1134" t="s">
        <v>194</v>
      </c>
      <c r="C19" s="1137" t="s">
        <v>723</v>
      </c>
      <c r="D19" s="592" t="s">
        <v>666</v>
      </c>
      <c r="E19" s="593"/>
      <c r="F19" s="594">
        <v>5</v>
      </c>
      <c r="G19" s="454"/>
      <c r="H19" s="454"/>
      <c r="I19" s="454"/>
      <c r="J19" s="454"/>
      <c r="K19" s="454"/>
      <c r="L19" s="454"/>
      <c r="M19" s="462"/>
      <c r="N19" s="454"/>
      <c r="O19" s="454"/>
      <c r="P19" s="454"/>
      <c r="Q19" s="454"/>
      <c r="R19" s="454"/>
      <c r="S19" s="462"/>
      <c r="T19" s="457"/>
      <c r="U19" s="454"/>
      <c r="V19" s="454"/>
      <c r="W19" s="454"/>
      <c r="X19" s="454"/>
      <c r="Y19" s="462"/>
      <c r="Z19" s="454"/>
      <c r="AA19" s="454"/>
      <c r="AB19" s="454"/>
      <c r="AC19" s="454"/>
      <c r="AD19" s="454"/>
      <c r="AE19" s="454"/>
    </row>
    <row r="20" spans="1:31" s="463" customFormat="1" ht="32.25" customHeight="1" x14ac:dyDescent="0.15">
      <c r="A20" s="454"/>
      <c r="B20" s="1134"/>
      <c r="C20" s="1137"/>
      <c r="D20" s="294" t="s">
        <v>635</v>
      </c>
      <c r="E20" s="471"/>
      <c r="F20" s="584"/>
      <c r="G20" s="454"/>
      <c r="H20" s="454"/>
      <c r="I20" s="454"/>
      <c r="J20" s="454"/>
      <c r="K20" s="454"/>
      <c r="L20" s="454"/>
      <c r="M20" s="462"/>
      <c r="N20" s="454"/>
      <c r="O20" s="454"/>
      <c r="P20" s="454"/>
      <c r="Q20" s="454"/>
      <c r="R20" s="454"/>
      <c r="S20" s="462"/>
      <c r="T20" s="457"/>
      <c r="U20" s="454"/>
      <c r="V20" s="454"/>
      <c r="W20" s="454"/>
      <c r="X20" s="454"/>
      <c r="Y20" s="462"/>
      <c r="Z20" s="454"/>
      <c r="AA20" s="454"/>
      <c r="AB20" s="454"/>
      <c r="AC20" s="454"/>
      <c r="AD20" s="454"/>
      <c r="AE20" s="454"/>
    </row>
    <row r="21" spans="1:31" s="463" customFormat="1" ht="32.25" customHeight="1" x14ac:dyDescent="0.15">
      <c r="A21" s="454"/>
      <c r="B21" s="1134"/>
      <c r="C21" s="1137"/>
      <c r="D21" s="294" t="s">
        <v>667</v>
      </c>
      <c r="E21" s="468"/>
      <c r="F21" s="582">
        <v>4</v>
      </c>
      <c r="G21" s="454"/>
      <c r="H21" s="454"/>
      <c r="I21" s="454"/>
      <c r="J21" s="454"/>
      <c r="K21" s="454"/>
      <c r="L21" s="454"/>
      <c r="M21" s="462"/>
      <c r="N21" s="454"/>
      <c r="O21" s="454"/>
      <c r="P21" s="454"/>
      <c r="Q21" s="454"/>
      <c r="R21" s="454"/>
      <c r="S21" s="462"/>
      <c r="T21" s="457"/>
      <c r="U21" s="454"/>
      <c r="V21" s="454"/>
      <c r="W21" s="454"/>
      <c r="X21" s="454"/>
      <c r="Y21" s="462"/>
      <c r="Z21" s="454"/>
      <c r="AA21" s="454"/>
      <c r="AB21" s="454"/>
      <c r="AC21" s="454"/>
      <c r="AD21" s="454"/>
      <c r="AE21" s="454"/>
    </row>
    <row r="22" spans="1:31" s="463" customFormat="1" ht="32.25" customHeight="1" x14ac:dyDescent="0.15">
      <c r="A22" s="454"/>
      <c r="B22" s="1134"/>
      <c r="C22" s="1137"/>
      <c r="D22" s="294" t="s">
        <v>714</v>
      </c>
      <c r="E22" s="468"/>
      <c r="F22" s="582">
        <v>1</v>
      </c>
      <c r="G22" s="454"/>
      <c r="H22" s="454"/>
      <c r="I22" s="454"/>
      <c r="J22" s="454"/>
      <c r="K22" s="454"/>
      <c r="L22" s="454"/>
      <c r="M22" s="462"/>
      <c r="N22" s="454"/>
      <c r="O22" s="454"/>
      <c r="P22" s="454"/>
      <c r="Q22" s="454"/>
      <c r="R22" s="454"/>
      <c r="S22" s="462"/>
      <c r="T22" s="457"/>
      <c r="U22" s="454"/>
      <c r="V22" s="454"/>
      <c r="W22" s="454"/>
      <c r="X22" s="454"/>
      <c r="Y22" s="462"/>
      <c r="Z22" s="454"/>
      <c r="AA22" s="454"/>
      <c r="AB22" s="454"/>
      <c r="AC22" s="454"/>
      <c r="AD22" s="454"/>
      <c r="AE22" s="454"/>
    </row>
    <row r="23" spans="1:31" s="463" customFormat="1" ht="32.25" customHeight="1" x14ac:dyDescent="0.15">
      <c r="A23" s="454"/>
      <c r="B23" s="1134"/>
      <c r="C23" s="1138"/>
      <c r="D23" s="586" t="s">
        <v>702</v>
      </c>
      <c r="E23" s="469"/>
      <c r="F23" s="587">
        <v>4</v>
      </c>
      <c r="G23" s="454"/>
      <c r="H23" s="454"/>
      <c r="I23" s="454"/>
      <c r="J23" s="454"/>
      <c r="K23" s="454"/>
      <c r="L23" s="454"/>
      <c r="M23" s="462"/>
      <c r="N23" s="454"/>
      <c r="O23" s="454"/>
      <c r="P23" s="454"/>
      <c r="Q23" s="454"/>
      <c r="R23" s="454"/>
      <c r="S23" s="462"/>
      <c r="T23" s="457"/>
      <c r="U23" s="454"/>
      <c r="V23" s="454"/>
      <c r="W23" s="454"/>
      <c r="X23" s="454"/>
      <c r="Y23" s="462"/>
      <c r="Z23" s="454"/>
      <c r="AA23" s="454"/>
      <c r="AB23" s="454"/>
      <c r="AC23" s="454"/>
      <c r="AD23" s="454"/>
      <c r="AE23" s="454"/>
    </row>
    <row r="24" spans="1:31" s="463" customFormat="1" ht="61.5" customHeight="1" x14ac:dyDescent="0.15">
      <c r="A24" s="454"/>
      <c r="B24" s="1135"/>
      <c r="C24" s="1130" t="s">
        <v>568</v>
      </c>
      <c r="D24" s="1131"/>
      <c r="E24" s="1132"/>
      <c r="F24" s="583"/>
      <c r="G24" s="454"/>
      <c r="H24" s="454"/>
      <c r="I24" s="454"/>
      <c r="J24" s="454"/>
      <c r="K24" s="454"/>
      <c r="L24" s="454"/>
      <c r="M24" s="454"/>
      <c r="N24" s="454"/>
      <c r="O24" s="454"/>
      <c r="P24" s="454"/>
      <c r="Q24" s="462"/>
      <c r="R24" s="457"/>
      <c r="S24" s="454"/>
      <c r="T24" s="454"/>
      <c r="U24" s="454"/>
      <c r="V24" s="454"/>
      <c r="W24" s="462"/>
      <c r="X24" s="454"/>
      <c r="Y24" s="454"/>
      <c r="Z24" s="454"/>
      <c r="AA24" s="454"/>
      <c r="AB24" s="454"/>
      <c r="AC24" s="454"/>
    </row>
    <row r="25" spans="1:31" s="463" customFormat="1" ht="61.5" customHeight="1" x14ac:dyDescent="0.15">
      <c r="A25" s="454"/>
      <c r="B25" s="1139" t="s">
        <v>195</v>
      </c>
      <c r="C25" s="1159" t="s">
        <v>762</v>
      </c>
      <c r="D25" s="1159" t="s">
        <v>759</v>
      </c>
      <c r="E25" s="1164"/>
      <c r="F25" s="1162">
        <v>2</v>
      </c>
      <c r="G25" s="454"/>
      <c r="H25" s="454"/>
      <c r="I25" s="454"/>
      <c r="J25" s="454"/>
      <c r="K25" s="454"/>
      <c r="L25" s="454"/>
      <c r="M25" s="454"/>
      <c r="N25" s="454"/>
      <c r="O25" s="454"/>
      <c r="P25" s="454"/>
      <c r="Q25" s="462"/>
      <c r="R25" s="457"/>
      <c r="S25" s="454"/>
      <c r="T25" s="454"/>
      <c r="U25" s="454"/>
      <c r="V25" s="454"/>
      <c r="W25" s="462"/>
      <c r="X25" s="454"/>
      <c r="Y25" s="454"/>
      <c r="Z25" s="454"/>
      <c r="AA25" s="454"/>
      <c r="AB25" s="454"/>
      <c r="AC25" s="454"/>
    </row>
    <row r="26" spans="1:31" s="463" customFormat="1" ht="61.5" customHeight="1" x14ac:dyDescent="0.15">
      <c r="A26" s="454"/>
      <c r="B26" s="1134"/>
      <c r="C26" s="1160"/>
      <c r="D26" s="1160"/>
      <c r="E26" s="1165"/>
      <c r="F26" s="1163"/>
      <c r="G26" s="454"/>
      <c r="H26" s="454"/>
      <c r="I26" s="454"/>
      <c r="J26" s="454"/>
      <c r="K26" s="454"/>
      <c r="L26" s="454"/>
      <c r="M26" s="454"/>
      <c r="N26" s="454"/>
      <c r="O26" s="454"/>
      <c r="P26" s="454"/>
      <c r="Q26" s="462"/>
      <c r="R26" s="457"/>
      <c r="S26" s="454"/>
      <c r="T26" s="454"/>
      <c r="U26" s="454"/>
      <c r="V26" s="454"/>
      <c r="W26" s="462"/>
      <c r="X26" s="454"/>
      <c r="Y26" s="454"/>
      <c r="Z26" s="454"/>
      <c r="AA26" s="454"/>
      <c r="AB26" s="454"/>
      <c r="AC26" s="454"/>
    </row>
    <row r="27" spans="1:31" s="463" customFormat="1" ht="61.5" customHeight="1" x14ac:dyDescent="0.15">
      <c r="A27" s="454"/>
      <c r="B27" s="1135"/>
      <c r="C27" s="1130" t="s">
        <v>568</v>
      </c>
      <c r="D27" s="1131"/>
      <c r="E27" s="1132"/>
      <c r="F27" s="590"/>
      <c r="G27" s="454"/>
      <c r="H27" s="454"/>
      <c r="I27" s="454"/>
      <c r="J27" s="454"/>
      <c r="K27" s="454"/>
      <c r="L27" s="454"/>
      <c r="M27" s="454"/>
      <c r="N27" s="454"/>
      <c r="O27" s="454"/>
      <c r="P27" s="454"/>
      <c r="Q27" s="462"/>
      <c r="R27" s="457"/>
      <c r="S27" s="454"/>
      <c r="T27" s="454"/>
      <c r="U27" s="454"/>
      <c r="V27" s="454"/>
      <c r="W27" s="462"/>
      <c r="X27" s="454"/>
      <c r="Y27" s="454"/>
      <c r="Z27" s="454"/>
      <c r="AA27" s="454"/>
      <c r="AB27" s="454"/>
      <c r="AC27" s="454"/>
    </row>
    <row r="28" spans="1:31" s="463" customFormat="1" ht="61.5" customHeight="1" x14ac:dyDescent="0.15">
      <c r="A28" s="454"/>
      <c r="B28" s="1139" t="s">
        <v>196</v>
      </c>
      <c r="C28" s="1161" t="s">
        <v>632</v>
      </c>
      <c r="D28" s="472" t="s">
        <v>668</v>
      </c>
      <c r="E28" s="473"/>
      <c r="F28" s="612">
        <v>2</v>
      </c>
      <c r="G28" s="454"/>
      <c r="H28" s="454"/>
      <c r="I28" s="454"/>
      <c r="J28" s="454"/>
      <c r="K28" s="454"/>
      <c r="L28" s="454"/>
      <c r="M28" s="462"/>
      <c r="N28" s="454"/>
      <c r="O28" s="454"/>
      <c r="P28" s="454"/>
      <c r="Q28" s="454"/>
      <c r="R28" s="454"/>
      <c r="S28" s="462"/>
      <c r="T28" s="457"/>
      <c r="U28" s="454"/>
      <c r="V28" s="454"/>
      <c r="W28" s="454"/>
      <c r="X28" s="454"/>
      <c r="Y28" s="462"/>
      <c r="Z28" s="454"/>
      <c r="AA28" s="454"/>
      <c r="AB28" s="454"/>
      <c r="AC28" s="454"/>
      <c r="AD28" s="454"/>
      <c r="AE28" s="454"/>
    </row>
    <row r="29" spans="1:31" s="463" customFormat="1" ht="61.5" customHeight="1" x14ac:dyDescent="0.15">
      <c r="A29" s="454"/>
      <c r="B29" s="1134"/>
      <c r="C29" s="1161"/>
      <c r="D29" s="294" t="s">
        <v>710</v>
      </c>
      <c r="E29" s="1808"/>
      <c r="F29" s="612">
        <v>2</v>
      </c>
      <c r="G29" s="454"/>
      <c r="H29" s="454"/>
      <c r="I29" s="454"/>
      <c r="J29" s="454"/>
      <c r="K29" s="454"/>
      <c r="L29" s="454"/>
      <c r="M29" s="462"/>
      <c r="N29" s="454"/>
      <c r="O29" s="454"/>
      <c r="P29" s="454"/>
      <c r="Q29" s="454"/>
      <c r="R29" s="454"/>
      <c r="S29" s="462"/>
      <c r="T29" s="457"/>
      <c r="U29" s="454"/>
      <c r="V29" s="454"/>
      <c r="W29" s="454"/>
      <c r="X29" s="454"/>
      <c r="Y29" s="462"/>
      <c r="Z29" s="454"/>
      <c r="AA29" s="454"/>
      <c r="AB29" s="454"/>
      <c r="AC29" s="454"/>
      <c r="AD29" s="454"/>
      <c r="AE29" s="454"/>
    </row>
    <row r="30" spans="1:31" s="463" customFormat="1" ht="61.5" customHeight="1" x14ac:dyDescent="0.15">
      <c r="A30" s="454"/>
      <c r="B30" s="1135"/>
      <c r="C30" s="1130" t="s">
        <v>568</v>
      </c>
      <c r="D30" s="1131"/>
      <c r="E30" s="1132"/>
      <c r="F30" s="583"/>
      <c r="G30" s="454"/>
      <c r="H30" s="454"/>
      <c r="I30" s="454"/>
      <c r="J30" s="454"/>
      <c r="K30" s="454"/>
      <c r="L30" s="454"/>
      <c r="M30" s="454"/>
      <c r="N30" s="454"/>
      <c r="O30" s="454"/>
      <c r="P30" s="454"/>
      <c r="Q30" s="462"/>
      <c r="R30" s="457"/>
      <c r="S30" s="454"/>
      <c r="T30" s="454"/>
      <c r="U30" s="454"/>
      <c r="V30" s="454"/>
      <c r="W30" s="462"/>
      <c r="X30" s="454"/>
      <c r="Y30" s="454"/>
      <c r="Z30" s="454"/>
      <c r="AA30" s="454"/>
      <c r="AB30" s="454"/>
      <c r="AC30" s="454"/>
    </row>
    <row r="31" spans="1:31" s="463" customFormat="1" ht="61.5" customHeight="1" x14ac:dyDescent="0.15">
      <c r="A31" s="454"/>
      <c r="B31" s="1139" t="s">
        <v>197</v>
      </c>
      <c r="C31" s="1146" t="s">
        <v>636</v>
      </c>
      <c r="D31" s="1147"/>
      <c r="E31" s="467"/>
      <c r="F31" s="588">
        <v>2</v>
      </c>
      <c r="G31" s="454"/>
      <c r="H31" s="454"/>
      <c r="I31" s="454"/>
      <c r="J31" s="454"/>
      <c r="K31" s="454"/>
      <c r="L31" s="454"/>
      <c r="M31" s="462"/>
      <c r="N31" s="454"/>
      <c r="O31" s="454"/>
      <c r="P31" s="454"/>
      <c r="Q31" s="454"/>
      <c r="R31" s="454"/>
      <c r="S31" s="462"/>
      <c r="T31" s="457"/>
      <c r="U31" s="454"/>
      <c r="V31" s="454"/>
      <c r="W31" s="454"/>
      <c r="X31" s="454"/>
      <c r="Y31" s="462"/>
      <c r="Z31" s="454"/>
      <c r="AA31" s="454"/>
      <c r="AB31" s="454"/>
      <c r="AC31" s="454"/>
      <c r="AD31" s="454"/>
      <c r="AE31" s="454"/>
    </row>
    <row r="32" spans="1:31" s="463" customFormat="1" ht="61.5" customHeight="1" x14ac:dyDescent="0.15">
      <c r="A32" s="454"/>
      <c r="B32" s="1135"/>
      <c r="C32" s="1130" t="s">
        <v>568</v>
      </c>
      <c r="D32" s="1131"/>
      <c r="E32" s="1132"/>
      <c r="F32" s="590"/>
      <c r="G32" s="454"/>
      <c r="H32" s="454"/>
      <c r="I32" s="454"/>
      <c r="J32" s="454"/>
      <c r="K32" s="454"/>
      <c r="L32" s="454"/>
      <c r="M32" s="462"/>
      <c r="N32" s="454"/>
      <c r="O32" s="454"/>
      <c r="P32" s="454"/>
      <c r="Q32" s="454"/>
      <c r="R32" s="454"/>
      <c r="S32" s="462"/>
      <c r="T32" s="457"/>
      <c r="U32" s="454"/>
      <c r="V32" s="454"/>
      <c r="W32" s="454"/>
      <c r="X32" s="454"/>
      <c r="Y32" s="462"/>
      <c r="Z32" s="454"/>
      <c r="AA32" s="454"/>
      <c r="AB32" s="454"/>
      <c r="AC32" s="454"/>
      <c r="AD32" s="454"/>
      <c r="AE32" s="454"/>
    </row>
    <row r="33" spans="1:31" s="463" customFormat="1" ht="69.75" customHeight="1" x14ac:dyDescent="0.15">
      <c r="A33" s="454"/>
      <c r="B33" s="1134" t="s">
        <v>521</v>
      </c>
      <c r="C33" s="1809" t="s">
        <v>773</v>
      </c>
      <c r="D33" s="1810"/>
      <c r="E33" s="1811"/>
      <c r="F33" s="1812">
        <v>1</v>
      </c>
      <c r="G33" s="454"/>
      <c r="H33" s="454"/>
      <c r="I33" s="454"/>
      <c r="J33" s="454"/>
      <c r="K33" s="454"/>
      <c r="L33" s="454"/>
      <c r="M33" s="462"/>
      <c r="N33" s="454"/>
      <c r="O33" s="454"/>
      <c r="P33" s="454"/>
      <c r="Q33" s="454"/>
      <c r="R33" s="454"/>
      <c r="S33" s="462"/>
      <c r="T33" s="457"/>
      <c r="U33" s="454"/>
      <c r="V33" s="454"/>
      <c r="W33" s="454"/>
      <c r="X33" s="454"/>
      <c r="Y33" s="462"/>
      <c r="Z33" s="454"/>
      <c r="AA33" s="454"/>
      <c r="AB33" s="454"/>
      <c r="AC33" s="454"/>
      <c r="AD33" s="454"/>
      <c r="AE33" s="454"/>
    </row>
    <row r="34" spans="1:31" s="463" customFormat="1" ht="61.5" customHeight="1" x14ac:dyDescent="0.15">
      <c r="A34" s="454"/>
      <c r="B34" s="1135"/>
      <c r="C34" s="1130" t="s">
        <v>568</v>
      </c>
      <c r="D34" s="1131"/>
      <c r="E34" s="1132"/>
      <c r="F34" s="583"/>
      <c r="G34" s="454"/>
      <c r="H34" s="454"/>
      <c r="I34" s="454"/>
      <c r="J34" s="454"/>
      <c r="K34" s="454"/>
      <c r="L34" s="454"/>
      <c r="M34" s="454"/>
      <c r="N34" s="454"/>
      <c r="O34" s="454"/>
      <c r="P34" s="454"/>
      <c r="Q34" s="462"/>
      <c r="R34" s="457"/>
      <c r="S34" s="454"/>
      <c r="T34" s="454"/>
      <c r="U34" s="454"/>
      <c r="V34" s="454"/>
      <c r="W34" s="462"/>
      <c r="X34" s="454"/>
      <c r="Y34" s="454"/>
      <c r="Z34" s="454"/>
      <c r="AA34" s="454"/>
      <c r="AB34" s="454"/>
      <c r="AC34" s="454"/>
    </row>
    <row r="35" spans="1:31" s="463" customFormat="1" ht="79.900000000000006" customHeight="1" x14ac:dyDescent="0.15">
      <c r="A35" s="454"/>
      <c r="B35" s="1139" t="s">
        <v>522</v>
      </c>
      <c r="C35" s="1140" t="s">
        <v>703</v>
      </c>
      <c r="D35" s="585" t="s">
        <v>551</v>
      </c>
      <c r="E35" s="467"/>
      <c r="F35" s="588">
        <v>2</v>
      </c>
      <c r="G35" s="454"/>
      <c r="H35" s="454"/>
      <c r="I35" s="454"/>
      <c r="J35" s="454"/>
      <c r="K35" s="454"/>
      <c r="L35" s="454"/>
      <c r="M35" s="462"/>
      <c r="N35" s="454"/>
      <c r="O35" s="454"/>
      <c r="P35" s="454"/>
      <c r="Q35" s="454"/>
      <c r="R35" s="454"/>
      <c r="S35" s="462"/>
      <c r="T35" s="457"/>
      <c r="U35" s="454"/>
      <c r="V35" s="454"/>
      <c r="W35" s="454"/>
      <c r="X35" s="454"/>
      <c r="Y35" s="462"/>
      <c r="Z35" s="454"/>
      <c r="AA35" s="454"/>
      <c r="AB35" s="454"/>
      <c r="AC35" s="454"/>
      <c r="AD35" s="454"/>
      <c r="AE35" s="454"/>
    </row>
    <row r="36" spans="1:31" s="463" customFormat="1" ht="79.900000000000006" customHeight="1" x14ac:dyDescent="0.15">
      <c r="A36" s="454"/>
      <c r="B36" s="1134"/>
      <c r="C36" s="1138"/>
      <c r="D36" s="474" t="s">
        <v>552</v>
      </c>
      <c r="E36" s="473"/>
      <c r="F36" s="612">
        <v>1</v>
      </c>
      <c r="G36" s="454"/>
      <c r="H36" s="454"/>
      <c r="I36" s="454"/>
      <c r="J36" s="454"/>
      <c r="K36" s="454"/>
      <c r="L36" s="454"/>
      <c r="M36" s="462"/>
      <c r="N36" s="454"/>
      <c r="O36" s="454"/>
      <c r="P36" s="454"/>
      <c r="Q36" s="454"/>
      <c r="R36" s="454"/>
      <c r="S36" s="462"/>
      <c r="T36" s="457"/>
      <c r="U36" s="454"/>
      <c r="V36" s="454"/>
      <c r="W36" s="454"/>
      <c r="X36" s="454"/>
      <c r="Y36" s="462"/>
      <c r="Z36" s="454"/>
      <c r="AA36" s="454"/>
      <c r="AB36" s="454"/>
      <c r="AC36" s="454"/>
      <c r="AD36" s="454"/>
      <c r="AE36" s="454"/>
    </row>
    <row r="37" spans="1:31" s="463" customFormat="1" ht="61.5" customHeight="1" x14ac:dyDescent="0.15">
      <c r="A37" s="454"/>
      <c r="B37" s="1135"/>
      <c r="C37" s="1130" t="s">
        <v>568</v>
      </c>
      <c r="D37" s="1131"/>
      <c r="E37" s="1132"/>
      <c r="F37" s="583"/>
      <c r="G37" s="454"/>
      <c r="H37" s="454"/>
      <c r="I37" s="454"/>
      <c r="J37" s="454"/>
      <c r="K37" s="454"/>
      <c r="L37" s="454"/>
      <c r="M37" s="454"/>
      <c r="N37" s="454"/>
      <c r="O37" s="454"/>
      <c r="P37" s="454"/>
      <c r="Q37" s="462"/>
      <c r="R37" s="457"/>
      <c r="S37" s="454"/>
      <c r="T37" s="454"/>
      <c r="U37" s="454"/>
      <c r="V37" s="454"/>
      <c r="W37" s="462"/>
      <c r="X37" s="454"/>
      <c r="Y37" s="454"/>
      <c r="Z37" s="454"/>
      <c r="AA37" s="454"/>
      <c r="AB37" s="454"/>
      <c r="AC37" s="454"/>
    </row>
    <row r="38" spans="1:31" s="463" customFormat="1" ht="61.5" customHeight="1" x14ac:dyDescent="0.15">
      <c r="A38" s="454"/>
      <c r="B38" s="1139" t="s">
        <v>523</v>
      </c>
      <c r="C38" s="1146" t="s">
        <v>640</v>
      </c>
      <c r="D38" s="1147"/>
      <c r="E38" s="467"/>
      <c r="F38" s="588">
        <v>1</v>
      </c>
      <c r="G38" s="454"/>
      <c r="H38" s="454"/>
      <c r="I38" s="454"/>
      <c r="J38" s="454"/>
      <c r="K38" s="454"/>
      <c r="L38" s="454"/>
      <c r="M38" s="462"/>
      <c r="N38" s="454"/>
      <c r="O38" s="454"/>
      <c r="P38" s="454"/>
      <c r="Q38" s="454"/>
      <c r="R38" s="454"/>
      <c r="S38" s="462"/>
      <c r="T38" s="457"/>
      <c r="U38" s="454"/>
      <c r="V38" s="454"/>
      <c r="W38" s="454"/>
      <c r="X38" s="454"/>
      <c r="Y38" s="462"/>
      <c r="Z38" s="454"/>
      <c r="AA38" s="454"/>
      <c r="AB38" s="454"/>
      <c r="AC38" s="454"/>
      <c r="AD38" s="454"/>
      <c r="AE38" s="454"/>
    </row>
    <row r="39" spans="1:31" s="463" customFormat="1" ht="61.5" customHeight="1" x14ac:dyDescent="0.15">
      <c r="A39" s="454"/>
      <c r="B39" s="1135"/>
      <c r="C39" s="1130" t="s">
        <v>568</v>
      </c>
      <c r="D39" s="1131"/>
      <c r="E39" s="1132"/>
      <c r="F39" s="590"/>
      <c r="G39" s="454"/>
      <c r="H39" s="454"/>
      <c r="I39" s="454"/>
      <c r="J39" s="454"/>
      <c r="K39" s="454"/>
      <c r="L39" s="454"/>
      <c r="M39" s="462"/>
      <c r="N39" s="454"/>
      <c r="O39" s="454"/>
      <c r="P39" s="454"/>
      <c r="Q39" s="454"/>
      <c r="R39" s="454"/>
      <c r="S39" s="462"/>
      <c r="T39" s="457"/>
      <c r="U39" s="454"/>
      <c r="V39" s="454"/>
      <c r="W39" s="454"/>
      <c r="X39" s="454"/>
      <c r="Y39" s="462"/>
      <c r="Z39" s="454"/>
      <c r="AA39" s="454"/>
      <c r="AB39" s="454"/>
      <c r="AC39" s="454"/>
      <c r="AD39" s="454"/>
      <c r="AE39" s="454"/>
    </row>
    <row r="40" spans="1:31" s="463" customFormat="1" ht="32.25" customHeight="1" x14ac:dyDescent="0.15">
      <c r="A40" s="454"/>
      <c r="B40" s="1139" t="s">
        <v>524</v>
      </c>
      <c r="C40" s="1140" t="s">
        <v>641</v>
      </c>
      <c r="D40" s="585" t="s">
        <v>541</v>
      </c>
      <c r="E40" s="470"/>
      <c r="F40" s="588">
        <v>2</v>
      </c>
      <c r="G40" s="454"/>
      <c r="H40" s="454"/>
      <c r="I40" s="454"/>
      <c r="J40" s="454"/>
      <c r="K40" s="454"/>
      <c r="L40" s="454"/>
      <c r="M40" s="462"/>
      <c r="N40" s="454"/>
      <c r="O40" s="454"/>
      <c r="P40" s="454"/>
      <c r="Q40" s="454"/>
      <c r="R40" s="454"/>
      <c r="S40" s="462"/>
      <c r="T40" s="457"/>
      <c r="U40" s="454"/>
      <c r="V40" s="454"/>
      <c r="W40" s="454"/>
      <c r="X40" s="454"/>
      <c r="Y40" s="462"/>
      <c r="Z40" s="454"/>
      <c r="AA40" s="454"/>
      <c r="AB40" s="454"/>
      <c r="AC40" s="454"/>
      <c r="AD40" s="454"/>
      <c r="AE40" s="454"/>
    </row>
    <row r="41" spans="1:31" s="463" customFormat="1" ht="32.25" customHeight="1" x14ac:dyDescent="0.15">
      <c r="A41" s="454"/>
      <c r="B41" s="1135"/>
      <c r="C41" s="1138"/>
      <c r="D41" s="586" t="s">
        <v>542</v>
      </c>
      <c r="E41" s="466"/>
      <c r="F41" s="587">
        <v>1</v>
      </c>
      <c r="G41" s="454"/>
      <c r="H41" s="454"/>
      <c r="I41" s="454"/>
      <c r="J41" s="454"/>
      <c r="K41" s="454"/>
      <c r="L41" s="454"/>
      <c r="M41" s="462"/>
      <c r="N41" s="454"/>
      <c r="O41" s="454"/>
      <c r="P41" s="454"/>
      <c r="Q41" s="454"/>
      <c r="R41" s="454"/>
      <c r="S41" s="462"/>
      <c r="T41" s="457"/>
      <c r="U41" s="454"/>
      <c r="V41" s="454"/>
      <c r="W41" s="454"/>
      <c r="X41" s="454"/>
      <c r="Y41" s="462"/>
      <c r="Z41" s="454"/>
      <c r="AA41" s="454"/>
      <c r="AB41" s="454"/>
      <c r="AC41" s="454"/>
      <c r="AD41" s="454"/>
      <c r="AE41" s="454"/>
    </row>
    <row r="42" spans="1:31" s="463" customFormat="1" ht="61.5" customHeight="1" x14ac:dyDescent="0.15">
      <c r="A42" s="454"/>
      <c r="B42" s="1149" t="s">
        <v>680</v>
      </c>
      <c r="C42" s="1151" t="s">
        <v>753</v>
      </c>
      <c r="D42" s="1152"/>
      <c r="E42" s="595"/>
      <c r="F42" s="597">
        <v>2</v>
      </c>
      <c r="G42" s="454"/>
      <c r="H42" s="454"/>
      <c r="I42" s="454"/>
      <c r="J42" s="454"/>
      <c r="K42" s="454"/>
      <c r="L42" s="454"/>
      <c r="M42" s="462"/>
      <c r="N42" s="454"/>
      <c r="O42" s="454"/>
      <c r="P42" s="454"/>
      <c r="Q42" s="454"/>
      <c r="R42" s="454"/>
      <c r="S42" s="462"/>
      <c r="T42" s="457"/>
      <c r="U42" s="454"/>
      <c r="V42" s="454"/>
      <c r="W42" s="454"/>
      <c r="X42" s="454"/>
      <c r="Y42" s="462"/>
      <c r="Z42" s="454"/>
      <c r="AA42" s="454"/>
      <c r="AB42" s="454"/>
      <c r="AC42" s="454"/>
      <c r="AD42" s="454"/>
      <c r="AE42" s="454"/>
    </row>
    <row r="43" spans="1:31" s="463" customFormat="1" ht="61.5" customHeight="1" x14ac:dyDescent="0.15">
      <c r="A43" s="454"/>
      <c r="B43" s="1150"/>
      <c r="C43" s="1153" t="s">
        <v>568</v>
      </c>
      <c r="D43" s="1154"/>
      <c r="E43" s="1155"/>
      <c r="F43" s="596"/>
      <c r="G43" s="454"/>
      <c r="H43" s="454"/>
      <c r="I43" s="454"/>
      <c r="J43" s="454"/>
      <c r="K43" s="454"/>
      <c r="L43" s="454"/>
      <c r="M43" s="462"/>
      <c r="N43" s="454"/>
      <c r="O43" s="454"/>
      <c r="P43" s="454"/>
      <c r="Q43" s="454"/>
      <c r="R43" s="454"/>
      <c r="S43" s="462"/>
      <c r="T43" s="457"/>
      <c r="U43" s="454"/>
      <c r="V43" s="454"/>
      <c r="W43" s="454"/>
      <c r="X43" s="454"/>
      <c r="Y43" s="462"/>
      <c r="Z43" s="454"/>
      <c r="AA43" s="454"/>
      <c r="AB43" s="454"/>
      <c r="AC43" s="454"/>
      <c r="AD43" s="454"/>
      <c r="AE43" s="454"/>
    </row>
    <row r="44" spans="1:31" s="463" customFormat="1" ht="61.5" customHeight="1" x14ac:dyDescent="0.15">
      <c r="A44" s="454"/>
      <c r="B44" s="1156" t="s">
        <v>638</v>
      </c>
      <c r="C44" s="1157" t="s">
        <v>754</v>
      </c>
      <c r="D44" s="598" t="s">
        <v>755</v>
      </c>
      <c r="E44" s="599"/>
      <c r="F44" s="600">
        <v>1</v>
      </c>
      <c r="G44" s="454"/>
      <c r="H44" s="454"/>
      <c r="I44" s="454"/>
      <c r="J44" s="454"/>
      <c r="K44" s="454"/>
      <c r="L44" s="454"/>
      <c r="M44" s="462"/>
      <c r="N44" s="454"/>
      <c r="O44" s="454"/>
      <c r="P44" s="454"/>
      <c r="Q44" s="454"/>
      <c r="R44" s="454"/>
      <c r="S44" s="462"/>
      <c r="T44" s="457"/>
      <c r="U44" s="454"/>
      <c r="V44" s="454"/>
      <c r="W44" s="454"/>
      <c r="X44" s="454"/>
      <c r="Y44" s="462"/>
      <c r="Z44" s="454"/>
      <c r="AA44" s="454"/>
      <c r="AB44" s="454"/>
      <c r="AC44" s="454"/>
      <c r="AD44" s="454"/>
      <c r="AE44" s="454"/>
    </row>
    <row r="45" spans="1:31" s="463" customFormat="1" ht="61.5" customHeight="1" x14ac:dyDescent="0.15">
      <c r="A45" s="454"/>
      <c r="B45" s="1156"/>
      <c r="C45" s="1158"/>
      <c r="D45" s="601" t="s">
        <v>756</v>
      </c>
      <c r="E45" s="602"/>
      <c r="F45" s="603">
        <v>1</v>
      </c>
      <c r="G45" s="454"/>
      <c r="H45" s="454"/>
      <c r="I45" s="454"/>
      <c r="J45" s="454"/>
      <c r="K45" s="454"/>
      <c r="L45" s="454"/>
      <c r="M45" s="462"/>
      <c r="N45" s="454"/>
      <c r="O45" s="454"/>
      <c r="P45" s="454"/>
      <c r="Q45" s="454"/>
      <c r="R45" s="454"/>
      <c r="S45" s="462"/>
      <c r="T45" s="457"/>
      <c r="U45" s="454"/>
      <c r="V45" s="454"/>
      <c r="W45" s="454"/>
      <c r="X45" s="454"/>
      <c r="Y45" s="462"/>
      <c r="Z45" s="454"/>
      <c r="AA45" s="454"/>
      <c r="AB45" s="454"/>
      <c r="AC45" s="454"/>
      <c r="AD45" s="454"/>
      <c r="AE45" s="454"/>
    </row>
    <row r="46" spans="1:31" s="463" customFormat="1" ht="61.5" customHeight="1" thickBot="1" x14ac:dyDescent="0.2">
      <c r="A46" s="454"/>
      <c r="B46" s="1150"/>
      <c r="C46" s="1153" t="s">
        <v>568</v>
      </c>
      <c r="D46" s="1154"/>
      <c r="E46" s="1155"/>
      <c r="F46" s="596"/>
      <c r="G46" s="454"/>
      <c r="H46" s="454"/>
      <c r="I46" s="454"/>
      <c r="J46" s="454"/>
      <c r="K46" s="454"/>
      <c r="L46" s="454"/>
      <c r="M46" s="462"/>
      <c r="N46" s="454"/>
      <c r="O46" s="454"/>
      <c r="P46" s="454"/>
      <c r="Q46" s="454"/>
      <c r="R46" s="454"/>
      <c r="S46" s="462"/>
      <c r="T46" s="457"/>
      <c r="U46" s="454"/>
      <c r="V46" s="454"/>
      <c r="W46" s="454"/>
      <c r="X46" s="454"/>
      <c r="Y46" s="462"/>
      <c r="Z46" s="454"/>
      <c r="AA46" s="454"/>
      <c r="AB46" s="454"/>
      <c r="AC46" s="454"/>
      <c r="AD46" s="454"/>
      <c r="AE46" s="454"/>
    </row>
    <row r="47" spans="1:31" s="463" customFormat="1" ht="32.25" customHeight="1" thickBot="1" x14ac:dyDescent="0.2">
      <c r="A47" s="454"/>
      <c r="B47" s="1143" t="s">
        <v>545</v>
      </c>
      <c r="C47" s="1144"/>
      <c r="D47" s="1145"/>
      <c r="E47" s="475">
        <f>IFERROR(SUM(E5:E41),"")</f>
        <v>0</v>
      </c>
      <c r="F47" s="1813">
        <v>33</v>
      </c>
      <c r="G47" s="454"/>
      <c r="H47" s="454"/>
      <c r="I47" s="454"/>
      <c r="J47" s="476"/>
      <c r="K47" s="454"/>
      <c r="L47" s="454"/>
      <c r="M47" s="462"/>
      <c r="N47" s="454"/>
      <c r="O47" s="454"/>
      <c r="P47" s="454"/>
      <c r="Q47" s="454"/>
      <c r="R47" s="454"/>
      <c r="S47" s="462"/>
      <c r="T47" s="457"/>
      <c r="U47" s="454"/>
      <c r="V47" s="454"/>
      <c r="W47" s="454"/>
      <c r="X47" s="454"/>
      <c r="Y47" s="462"/>
      <c r="Z47" s="454"/>
      <c r="AA47" s="454"/>
      <c r="AB47" s="454"/>
      <c r="AC47" s="454"/>
      <c r="AD47" s="454"/>
      <c r="AE47" s="454"/>
    </row>
    <row r="48" spans="1:31" ht="51" customHeight="1" x14ac:dyDescent="0.15">
      <c r="A48" s="453"/>
      <c r="B48" s="1148" t="s">
        <v>757</v>
      </c>
      <c r="C48" s="1148"/>
      <c r="D48" s="1148"/>
      <c r="E48" s="1148"/>
      <c r="F48" s="1148"/>
      <c r="G48" s="591"/>
      <c r="H48" s="476"/>
      <c r="I48" s="476"/>
      <c r="K48" s="476"/>
      <c r="L48" s="476"/>
      <c r="M48" s="476"/>
      <c r="N48" s="476"/>
      <c r="O48" s="476"/>
      <c r="P48" s="476"/>
      <c r="Q48" s="476"/>
      <c r="R48" s="476"/>
      <c r="S48" s="476"/>
      <c r="T48" s="476"/>
      <c r="U48" s="476"/>
      <c r="V48" s="476"/>
      <c r="W48" s="476"/>
      <c r="X48" s="476"/>
      <c r="Y48" s="476"/>
      <c r="Z48" s="476"/>
      <c r="AA48" s="476"/>
      <c r="AB48" s="476"/>
      <c r="AC48" s="476"/>
      <c r="AD48" s="476"/>
      <c r="AE48" s="477"/>
    </row>
    <row r="49" spans="1:31" ht="42.75" customHeight="1" x14ac:dyDescent="0.15">
      <c r="A49" s="453"/>
      <c r="B49" s="1141"/>
      <c r="C49" s="1142"/>
      <c r="D49" s="1142"/>
      <c r="E49" s="1142"/>
      <c r="F49" s="1142"/>
      <c r="G49" s="1142"/>
      <c r="H49" s="476"/>
      <c r="I49" s="476"/>
      <c r="K49" s="476"/>
      <c r="L49" s="476"/>
      <c r="M49" s="476"/>
      <c r="N49" s="476"/>
      <c r="O49" s="476"/>
      <c r="P49" s="476"/>
      <c r="Q49" s="476"/>
      <c r="R49" s="476"/>
      <c r="S49" s="476"/>
      <c r="T49" s="476"/>
      <c r="U49" s="476"/>
      <c r="V49" s="476"/>
      <c r="W49" s="476"/>
      <c r="X49" s="476"/>
      <c r="Y49" s="476"/>
      <c r="Z49" s="476"/>
      <c r="AA49" s="476"/>
      <c r="AB49" s="476"/>
      <c r="AC49" s="476"/>
      <c r="AD49" s="476"/>
      <c r="AE49" s="477"/>
    </row>
  </sheetData>
  <sheetProtection formatCells="0" formatColumns="0" insertColumns="0" insertRows="0" insertHyperlinks="0" deleteColumns="0" deleteRows="0" selectLockedCells="1" sort="0" autoFilter="0" pivotTables="0"/>
  <mergeCells count="47">
    <mergeCell ref="F25:F26"/>
    <mergeCell ref="D25:D26"/>
    <mergeCell ref="E25:E26"/>
    <mergeCell ref="C46:E46"/>
    <mergeCell ref="C27:E27"/>
    <mergeCell ref="C30:E30"/>
    <mergeCell ref="B25:B27"/>
    <mergeCell ref="C25:C26"/>
    <mergeCell ref="C34:E34"/>
    <mergeCell ref="C19:C23"/>
    <mergeCell ref="B33:B34"/>
    <mergeCell ref="B19:B24"/>
    <mergeCell ref="C24:E24"/>
    <mergeCell ref="C33:D33"/>
    <mergeCell ref="B28:B30"/>
    <mergeCell ref="C28:C29"/>
    <mergeCell ref="B31:B32"/>
    <mergeCell ref="C31:D31"/>
    <mergeCell ref="C32:E32"/>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13:B18"/>
    <mergeCell ref="C13:C17"/>
    <mergeCell ref="C18:E18"/>
    <mergeCell ref="A1:AE1"/>
    <mergeCell ref="B2:F2"/>
    <mergeCell ref="D4:E4"/>
    <mergeCell ref="C12:E12"/>
    <mergeCell ref="C8:E8"/>
    <mergeCell ref="B5:B8"/>
    <mergeCell ref="C5:C7"/>
    <mergeCell ref="B9:B12"/>
    <mergeCell ref="C9:C11"/>
  </mergeCells>
  <phoneticPr fontId="6"/>
  <dataValidations count="1">
    <dataValidation type="list" allowBlank="1" showInputMessage="1" showErrorMessage="1" sqref="W24:W27 Y16:Y17 M16:M17 W18 W34 M28:M29 Y28:Y29 W37 W30 M31:M36 Y31:Y36 W13:W15 M3:M12 Y3:Y12 M38:M47 Y38:Y47 M19:M23 Y19:Y23 M33 Y33"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AE25" sqref="AE25"/>
    </sheetView>
  </sheetViews>
  <sheetFormatPr defaultColWidth="7.125" defaultRowHeight="14.25" x14ac:dyDescent="0.15"/>
  <cols>
    <col min="1" max="1" width="2.375" style="484" customWidth="1"/>
    <col min="2" max="5" width="8.6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66"/>
      <c r="J2" s="1166"/>
      <c r="K2" s="483"/>
      <c r="L2" s="483"/>
      <c r="M2" s="483"/>
      <c r="N2" s="483"/>
      <c r="O2" s="483"/>
      <c r="P2" s="483"/>
      <c r="Q2" s="483"/>
    </row>
    <row r="3" spans="1:17" ht="20.100000000000001" customHeight="1" x14ac:dyDescent="0.15">
      <c r="B3" s="485" t="s">
        <v>446</v>
      </c>
      <c r="I3" s="1166"/>
      <c r="J3" s="1166"/>
    </row>
    <row r="4" spans="1:17" ht="20.100000000000001" customHeight="1" x14ac:dyDescent="0.15">
      <c r="B4" s="486" t="s">
        <v>394</v>
      </c>
      <c r="I4" s="1166"/>
      <c r="J4" s="1166"/>
    </row>
    <row r="5" spans="1:17" ht="20.100000000000001" customHeight="1" x14ac:dyDescent="0.15">
      <c r="B5" s="487" t="s">
        <v>447</v>
      </c>
      <c r="Q5" s="488"/>
    </row>
    <row r="6" spans="1:17" ht="46.5" customHeight="1" x14ac:dyDescent="0.15">
      <c r="B6" s="1196" t="s">
        <v>454</v>
      </c>
      <c r="C6" s="1197"/>
      <c r="D6" s="1197"/>
      <c r="E6" s="1197"/>
      <c r="F6" s="1197"/>
      <c r="G6" s="1197"/>
      <c r="H6" s="1198"/>
      <c r="I6" s="1196" t="s">
        <v>452</v>
      </c>
      <c r="J6" s="1197"/>
      <c r="K6" s="1198"/>
      <c r="L6" s="1196" t="s">
        <v>670</v>
      </c>
      <c r="M6" s="1197"/>
      <c r="N6" s="1198"/>
      <c r="O6" s="1196" t="s">
        <v>530</v>
      </c>
      <c r="P6" s="1197"/>
      <c r="Q6" s="1198"/>
    </row>
    <row r="7" spans="1:17" ht="36" customHeight="1" x14ac:dyDescent="0.15">
      <c r="B7" s="1189" t="s">
        <v>529</v>
      </c>
      <c r="C7" s="1190"/>
      <c r="D7" s="1190"/>
      <c r="E7" s="1190"/>
      <c r="F7" s="1190"/>
      <c r="G7" s="1190"/>
      <c r="H7" s="1191"/>
      <c r="I7" s="1176"/>
      <c r="J7" s="1176"/>
      <c r="K7" s="1176"/>
      <c r="L7" s="1176"/>
      <c r="M7" s="1176"/>
      <c r="N7" s="1176"/>
      <c r="O7" s="1170"/>
      <c r="P7" s="1171"/>
      <c r="Q7" s="1172"/>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9" t="s">
        <v>451</v>
      </c>
      <c r="C9" s="1190"/>
      <c r="D9" s="1190"/>
      <c r="E9" s="1190"/>
      <c r="F9" s="1190"/>
      <c r="G9" s="1190"/>
      <c r="H9" s="1190"/>
      <c r="I9" s="1190"/>
      <c r="J9" s="1190"/>
      <c r="K9" s="1190"/>
      <c r="L9" s="1190"/>
      <c r="M9" s="1190"/>
      <c r="N9" s="1190"/>
      <c r="O9" s="1190"/>
      <c r="P9" s="1190"/>
      <c r="Q9" s="1191"/>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96" t="s">
        <v>454</v>
      </c>
      <c r="C12" s="1197"/>
      <c r="D12" s="1197"/>
      <c r="E12" s="1197"/>
      <c r="F12" s="1197"/>
      <c r="G12" s="1197"/>
      <c r="H12" s="1198"/>
      <c r="I12" s="1196" t="s">
        <v>452</v>
      </c>
      <c r="J12" s="1197"/>
      <c r="K12" s="1198"/>
      <c r="L12" s="1196" t="s">
        <v>670</v>
      </c>
      <c r="M12" s="1197"/>
      <c r="N12" s="1198"/>
      <c r="O12" s="1196" t="s">
        <v>453</v>
      </c>
      <c r="P12" s="1197"/>
      <c r="Q12" s="1198"/>
    </row>
    <row r="13" spans="1:17" ht="36" customHeight="1" x14ac:dyDescent="0.15">
      <c r="B13" s="1173"/>
      <c r="C13" s="1174"/>
      <c r="D13" s="1174"/>
      <c r="E13" s="1174"/>
      <c r="F13" s="1174"/>
      <c r="G13" s="1174"/>
      <c r="H13" s="1175"/>
      <c r="I13" s="1176"/>
      <c r="J13" s="1176"/>
      <c r="K13" s="1176"/>
      <c r="L13" s="1176"/>
      <c r="M13" s="1176"/>
      <c r="N13" s="1176"/>
      <c r="O13" s="1170"/>
      <c r="P13" s="1171"/>
      <c r="Q13" s="1172"/>
    </row>
    <row r="14" spans="1:17" ht="36" customHeight="1" x14ac:dyDescent="0.15">
      <c r="B14" s="1173"/>
      <c r="C14" s="1174"/>
      <c r="D14" s="1174"/>
      <c r="E14" s="1174"/>
      <c r="F14" s="1174"/>
      <c r="G14" s="1174"/>
      <c r="H14" s="1175"/>
      <c r="I14" s="1176"/>
      <c r="J14" s="1176"/>
      <c r="K14" s="1176"/>
      <c r="L14" s="1176"/>
      <c r="M14" s="1176"/>
      <c r="N14" s="1176"/>
      <c r="O14" s="1170"/>
      <c r="P14" s="1171"/>
      <c r="Q14" s="1172"/>
    </row>
    <row r="15" spans="1:17" ht="20.100000000000001" customHeight="1" x14ac:dyDescent="0.15">
      <c r="B15" s="1173"/>
      <c r="C15" s="1174"/>
      <c r="D15" s="1174"/>
      <c r="E15" s="1174"/>
      <c r="F15" s="1174"/>
      <c r="G15" s="1174"/>
      <c r="H15" s="1175"/>
      <c r="I15" s="1177"/>
      <c r="J15" s="1177"/>
      <c r="K15" s="1177"/>
      <c r="L15" s="1177"/>
      <c r="M15" s="1177"/>
      <c r="N15" s="1177"/>
      <c r="O15" s="1167"/>
      <c r="P15" s="1168"/>
      <c r="Q15" s="1169"/>
    </row>
    <row r="16" spans="1:17" ht="20.100000000000001" customHeight="1" x14ac:dyDescent="0.15">
      <c r="B16" s="1178" t="s">
        <v>270</v>
      </c>
      <c r="C16" s="1179"/>
      <c r="D16" s="1179"/>
      <c r="E16" s="1179"/>
      <c r="F16" s="1179"/>
      <c r="G16" s="1179"/>
      <c r="H16" s="1179"/>
      <c r="I16" s="1179"/>
      <c r="J16" s="1179"/>
      <c r="K16" s="1179"/>
      <c r="L16" s="1179"/>
      <c r="M16" s="1179"/>
      <c r="N16" s="1179"/>
      <c r="O16" s="1176"/>
      <c r="P16" s="1176"/>
      <c r="Q16" s="1176"/>
    </row>
    <row r="17" spans="2:21" ht="20.100000000000001" customHeight="1" x14ac:dyDescent="0.15">
      <c r="B17" s="489" t="s">
        <v>377</v>
      </c>
      <c r="C17" s="490"/>
      <c r="D17" s="490"/>
      <c r="E17" s="490"/>
      <c r="F17" s="490"/>
      <c r="G17" s="490"/>
      <c r="H17" s="490"/>
      <c r="I17" s="490"/>
      <c r="J17" s="490"/>
      <c r="K17" s="490"/>
      <c r="L17" s="490"/>
      <c r="M17" s="490"/>
      <c r="N17" s="490"/>
      <c r="O17" s="490"/>
      <c r="P17" s="490"/>
      <c r="Q17" s="491"/>
    </row>
    <row r="18" spans="2:21" ht="20.100000000000001" customHeight="1" x14ac:dyDescent="0.15">
      <c r="B18" s="1189" t="s">
        <v>451</v>
      </c>
      <c r="C18" s="1190"/>
      <c r="D18" s="1190"/>
      <c r="E18" s="1190"/>
      <c r="F18" s="1190"/>
      <c r="G18" s="1190"/>
      <c r="H18" s="1190"/>
      <c r="I18" s="1190"/>
      <c r="J18" s="1190"/>
      <c r="K18" s="1190"/>
      <c r="L18" s="1190"/>
      <c r="M18" s="1190"/>
      <c r="N18" s="1190"/>
      <c r="O18" s="1190"/>
      <c r="P18" s="1190"/>
      <c r="Q18" s="1191"/>
    </row>
    <row r="19" spans="2:21" ht="27" customHeight="1" x14ac:dyDescent="0.15">
      <c r="B19" s="494" t="s">
        <v>549</v>
      </c>
      <c r="D19" s="492"/>
      <c r="E19" s="492"/>
      <c r="F19" s="492"/>
      <c r="G19" s="492"/>
      <c r="H19" s="492"/>
      <c r="I19" s="492"/>
      <c r="J19" s="492"/>
      <c r="K19" s="492"/>
      <c r="L19" s="492"/>
      <c r="M19" s="492"/>
      <c r="N19" s="492"/>
      <c r="O19" s="492"/>
      <c r="P19" s="492"/>
      <c r="Q19" s="492"/>
    </row>
    <row r="20" spans="2:21" ht="20.100000000000001" customHeight="1" x14ac:dyDescent="0.15">
      <c r="B20" s="492"/>
      <c r="C20" s="492"/>
      <c r="D20" s="492"/>
      <c r="E20" s="492"/>
      <c r="F20" s="492"/>
      <c r="G20" s="492"/>
      <c r="H20" s="492"/>
      <c r="I20" s="492"/>
      <c r="J20" s="492"/>
      <c r="K20" s="492"/>
      <c r="L20" s="492"/>
      <c r="M20" s="492"/>
      <c r="N20" s="492"/>
      <c r="O20" s="492"/>
      <c r="P20" s="492"/>
      <c r="Q20" s="492"/>
    </row>
    <row r="21" spans="2:21" ht="20.100000000000001" customHeight="1" x14ac:dyDescent="0.15">
      <c r="B21" s="493" t="s">
        <v>455</v>
      </c>
      <c r="C21" s="493"/>
      <c r="D21" s="493"/>
      <c r="E21" s="493"/>
      <c r="F21" s="493"/>
      <c r="G21" s="493"/>
      <c r="H21" s="493"/>
      <c r="I21" s="493"/>
      <c r="J21" s="493"/>
      <c r="K21" s="493"/>
      <c r="L21" s="493"/>
      <c r="M21" s="493"/>
      <c r="N21" s="493"/>
      <c r="O21" s="493"/>
      <c r="P21" s="493"/>
      <c r="Q21" s="493"/>
    </row>
    <row r="22" spans="2:21"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21" ht="20.100000000000001" customHeight="1" x14ac:dyDescent="0.15">
      <c r="B23" s="1167" t="s">
        <v>412</v>
      </c>
      <c r="C23" s="1168"/>
      <c r="D23" s="1168"/>
      <c r="E23" s="1169"/>
      <c r="F23" s="1167" t="s">
        <v>413</v>
      </c>
      <c r="G23" s="1168"/>
      <c r="H23" s="1168"/>
      <c r="I23" s="1168"/>
      <c r="J23" s="1168"/>
      <c r="K23" s="1168"/>
      <c r="L23" s="1168"/>
      <c r="M23" s="1169"/>
      <c r="N23" s="1167" t="s">
        <v>414</v>
      </c>
      <c r="O23" s="1168"/>
      <c r="P23" s="1168"/>
      <c r="Q23" s="1169"/>
    </row>
    <row r="24" spans="2:21" ht="20.100000000000001" customHeight="1" x14ac:dyDescent="0.15">
      <c r="B24" s="1183" t="s">
        <v>416</v>
      </c>
      <c r="C24" s="1184"/>
      <c r="D24" s="1184"/>
      <c r="E24" s="1185"/>
      <c r="F24" s="1189" t="s">
        <v>447</v>
      </c>
      <c r="G24" s="1190"/>
      <c r="H24" s="1190"/>
      <c r="I24" s="1190"/>
      <c r="J24" s="1190"/>
      <c r="K24" s="1190"/>
      <c r="L24" s="1190"/>
      <c r="M24" s="1191"/>
      <c r="N24" s="1170">
        <f>O7</f>
        <v>0</v>
      </c>
      <c r="O24" s="1171"/>
      <c r="P24" s="1171"/>
      <c r="Q24" s="1172"/>
      <c r="U24" s="495"/>
    </row>
    <row r="25" spans="2:21" ht="20.100000000000001" customHeight="1" x14ac:dyDescent="0.15">
      <c r="B25" s="1186"/>
      <c r="C25" s="1187"/>
      <c r="D25" s="1187"/>
      <c r="E25" s="1188"/>
      <c r="F25" s="1189" t="s">
        <v>456</v>
      </c>
      <c r="G25" s="1190"/>
      <c r="H25" s="1190"/>
      <c r="I25" s="1190"/>
      <c r="J25" s="1190"/>
      <c r="K25" s="1190"/>
      <c r="L25" s="1190"/>
      <c r="M25" s="1191"/>
      <c r="N25" s="1170">
        <f>O16</f>
        <v>0</v>
      </c>
      <c r="O25" s="1171"/>
      <c r="P25" s="1171"/>
      <c r="Q25" s="1172"/>
    </row>
    <row r="26" spans="2:21" ht="20.100000000000001" customHeight="1" x14ac:dyDescent="0.15">
      <c r="B26" s="1167" t="s">
        <v>270</v>
      </c>
      <c r="C26" s="1168"/>
      <c r="D26" s="1168"/>
      <c r="E26" s="1169"/>
      <c r="F26" s="1167"/>
      <c r="G26" s="1168"/>
      <c r="H26" s="1168"/>
      <c r="I26" s="1168"/>
      <c r="J26" s="1168"/>
      <c r="K26" s="1168"/>
      <c r="L26" s="1168"/>
      <c r="M26" s="1169"/>
      <c r="N26" s="1170">
        <f>SUM(N24:Q25)</f>
        <v>0</v>
      </c>
      <c r="O26" s="1171"/>
      <c r="P26" s="1171"/>
      <c r="Q26" s="1172"/>
    </row>
    <row r="27" spans="2:21" ht="13.5" customHeight="1" x14ac:dyDescent="0.15">
      <c r="B27" s="492"/>
      <c r="C27" s="492"/>
      <c r="D27" s="492"/>
      <c r="E27" s="492"/>
      <c r="F27" s="492"/>
      <c r="G27" s="492"/>
      <c r="H27" s="492"/>
      <c r="I27" s="492"/>
      <c r="J27" s="492"/>
      <c r="K27" s="492"/>
      <c r="L27" s="492"/>
      <c r="M27" s="492"/>
      <c r="N27" s="492"/>
      <c r="O27" s="492"/>
      <c r="P27" s="492"/>
      <c r="Q27" s="492"/>
    </row>
    <row r="28" spans="2:21" ht="20.100000000000001" customHeight="1" x14ac:dyDescent="0.15">
      <c r="B28" s="484" t="s">
        <v>418</v>
      </c>
      <c r="H28" s="493"/>
      <c r="Q28" s="496" t="s">
        <v>411</v>
      </c>
    </row>
    <row r="29" spans="2:21" ht="30" customHeight="1" x14ac:dyDescent="0.15">
      <c r="B29" s="1167" t="s">
        <v>419</v>
      </c>
      <c r="C29" s="1168"/>
      <c r="D29" s="1168"/>
      <c r="E29" s="1168"/>
      <c r="F29" s="1168"/>
      <c r="G29" s="1169"/>
      <c r="H29" s="1180" t="s">
        <v>420</v>
      </c>
      <c r="I29" s="1182"/>
      <c r="J29" s="1180" t="s">
        <v>421</v>
      </c>
      <c r="K29" s="1181"/>
      <c r="L29" s="1181"/>
      <c r="M29" s="1182"/>
      <c r="N29" s="1180" t="s">
        <v>422</v>
      </c>
      <c r="O29" s="1181"/>
      <c r="P29" s="1181"/>
      <c r="Q29" s="1182"/>
    </row>
    <row r="30" spans="2:21" ht="20.100000000000001" customHeight="1" x14ac:dyDescent="0.15">
      <c r="B30" s="1167"/>
      <c r="C30" s="1168"/>
      <c r="D30" s="1168"/>
      <c r="E30" s="1168"/>
      <c r="F30" s="1168"/>
      <c r="G30" s="1169"/>
      <c r="H30" s="1167"/>
      <c r="I30" s="1169"/>
      <c r="J30" s="1170"/>
      <c r="K30" s="1171"/>
      <c r="L30" s="1171"/>
      <c r="M30" s="1172"/>
      <c r="N30" s="1170"/>
      <c r="O30" s="1171"/>
      <c r="P30" s="1171"/>
      <c r="Q30" s="1172"/>
    </row>
    <row r="31" spans="2:21" ht="20.100000000000001" customHeight="1" x14ac:dyDescent="0.15">
      <c r="B31" s="1167"/>
      <c r="C31" s="1168"/>
      <c r="D31" s="1168"/>
      <c r="E31" s="1168"/>
      <c r="F31" s="1168"/>
      <c r="G31" s="1169"/>
      <c r="H31" s="1167"/>
      <c r="I31" s="1169"/>
      <c r="J31" s="1170"/>
      <c r="K31" s="1171"/>
      <c r="L31" s="1171"/>
      <c r="M31" s="1172"/>
      <c r="N31" s="1170"/>
      <c r="O31" s="1171"/>
      <c r="P31" s="1171"/>
      <c r="Q31" s="1172"/>
    </row>
    <row r="32" spans="2:21" ht="20.100000000000001" customHeight="1" x14ac:dyDescent="0.15">
      <c r="B32" s="1167"/>
      <c r="C32" s="1168"/>
      <c r="D32" s="1168"/>
      <c r="E32" s="1168"/>
      <c r="F32" s="1168"/>
      <c r="G32" s="1169"/>
      <c r="H32" s="1167"/>
      <c r="I32" s="1169"/>
      <c r="J32" s="1170"/>
      <c r="K32" s="1171"/>
      <c r="L32" s="1171"/>
      <c r="M32" s="1172"/>
      <c r="N32" s="1170"/>
      <c r="O32" s="1171"/>
      <c r="P32" s="1171"/>
      <c r="Q32" s="1172"/>
    </row>
    <row r="33" spans="2:21" ht="20.100000000000001" customHeight="1" x14ac:dyDescent="0.15">
      <c r="B33" s="1167"/>
      <c r="C33" s="1168"/>
      <c r="D33" s="1168"/>
      <c r="E33" s="1168"/>
      <c r="F33" s="1168"/>
      <c r="G33" s="1169"/>
      <c r="H33" s="1167"/>
      <c r="I33" s="1169"/>
      <c r="J33" s="1170"/>
      <c r="K33" s="1171"/>
      <c r="L33" s="1171"/>
      <c r="M33" s="1172"/>
      <c r="N33" s="1170"/>
      <c r="O33" s="1171"/>
      <c r="P33" s="1171"/>
      <c r="Q33" s="1172"/>
    </row>
    <row r="34" spans="2:21" ht="20.100000000000001" customHeight="1" x14ac:dyDescent="0.15">
      <c r="B34" s="1167"/>
      <c r="C34" s="1168"/>
      <c r="D34" s="1168"/>
      <c r="E34" s="1168"/>
      <c r="F34" s="1168"/>
      <c r="G34" s="1169"/>
      <c r="H34" s="1167"/>
      <c r="I34" s="1169"/>
      <c r="J34" s="1170"/>
      <c r="K34" s="1171"/>
      <c r="L34" s="1171"/>
      <c r="M34" s="1172"/>
      <c r="N34" s="1170"/>
      <c r="O34" s="1171"/>
      <c r="P34" s="1171"/>
      <c r="Q34" s="1172"/>
    </row>
    <row r="35" spans="2:21" ht="20.100000000000001" customHeight="1" x14ac:dyDescent="0.15">
      <c r="B35" s="1167" t="s">
        <v>270</v>
      </c>
      <c r="C35" s="1168"/>
      <c r="D35" s="1168"/>
      <c r="E35" s="1168"/>
      <c r="F35" s="1168"/>
      <c r="G35" s="1168"/>
      <c r="H35" s="1168"/>
      <c r="I35" s="1169"/>
      <c r="J35" s="497" t="s">
        <v>380</v>
      </c>
      <c r="K35" s="1171"/>
      <c r="L35" s="1171"/>
      <c r="M35" s="1172"/>
      <c r="N35" s="497" t="s">
        <v>381</v>
      </c>
      <c r="O35" s="1171"/>
      <c r="P35" s="1171"/>
      <c r="Q35" s="1172"/>
    </row>
    <row r="36" spans="2:21" ht="20.100000000000001" customHeight="1" x14ac:dyDescent="0.15">
      <c r="B36" s="1167" t="s">
        <v>458</v>
      </c>
      <c r="C36" s="1168"/>
      <c r="D36" s="1168"/>
      <c r="E36" s="1168"/>
      <c r="F36" s="1168"/>
      <c r="G36" s="1168"/>
      <c r="H36" s="1168"/>
      <c r="I36" s="1169"/>
      <c r="J36" s="1167"/>
      <c r="K36" s="1168"/>
      <c r="L36" s="1168"/>
      <c r="M36" s="1168"/>
      <c r="N36" s="1168"/>
      <c r="O36" s="1168"/>
      <c r="P36" s="1168"/>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9" t="s">
        <v>637</v>
      </c>
      <c r="C38" s="1190"/>
      <c r="D38" s="1190"/>
      <c r="E38" s="1190"/>
      <c r="F38" s="1190"/>
      <c r="G38" s="1190"/>
      <c r="H38" s="1190"/>
      <c r="I38" s="1190"/>
      <c r="J38" s="1190"/>
      <c r="K38" s="1190"/>
      <c r="L38" s="1190"/>
      <c r="M38" s="1190"/>
      <c r="N38" s="1190"/>
      <c r="O38" s="1190"/>
      <c r="P38" s="1190"/>
      <c r="Q38" s="1191"/>
    </row>
    <row r="39" spans="2:21" ht="20.100000000000001" customHeight="1" x14ac:dyDescent="0.15">
      <c r="B39" s="1189" t="s">
        <v>450</v>
      </c>
      <c r="C39" s="1190"/>
      <c r="D39" s="1190"/>
      <c r="E39" s="1190"/>
      <c r="F39" s="1190"/>
      <c r="G39" s="1190"/>
      <c r="H39" s="1190"/>
      <c r="I39" s="1190"/>
      <c r="J39" s="1190"/>
      <c r="K39" s="1190"/>
      <c r="L39" s="1190"/>
      <c r="M39" s="1190"/>
      <c r="N39" s="1190"/>
      <c r="O39" s="1190"/>
      <c r="P39" s="1190"/>
      <c r="Q39" s="1191"/>
    </row>
    <row r="40" spans="2:21" ht="20.100000000000001" customHeight="1" x14ac:dyDescent="0.15">
      <c r="B40" s="1189"/>
      <c r="C40" s="1190"/>
      <c r="D40" s="1190"/>
      <c r="E40" s="1190"/>
      <c r="F40" s="1190"/>
      <c r="G40" s="1190"/>
      <c r="H40" s="1190"/>
      <c r="I40" s="1190"/>
      <c r="J40" s="1190"/>
      <c r="K40" s="1190"/>
      <c r="L40" s="1190"/>
      <c r="M40" s="1190"/>
      <c r="N40" s="1190"/>
      <c r="O40" s="1190"/>
      <c r="P40" s="1190"/>
      <c r="Q40" s="1191"/>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67" t="s">
        <v>430</v>
      </c>
      <c r="C45" s="1168"/>
      <c r="D45" s="1168"/>
      <c r="E45" s="1169"/>
      <c r="F45" s="1167" t="s">
        <v>431</v>
      </c>
      <c r="G45" s="1168"/>
      <c r="H45" s="1169"/>
      <c r="I45" s="1167" t="s">
        <v>432</v>
      </c>
      <c r="J45" s="1168"/>
      <c r="K45" s="1168"/>
      <c r="L45" s="1168"/>
      <c r="M45" s="1169"/>
      <c r="N45" s="1167" t="s">
        <v>271</v>
      </c>
      <c r="O45" s="1168"/>
      <c r="P45" s="1168"/>
      <c r="Q45" s="1169"/>
      <c r="T45" s="501">
        <v>5</v>
      </c>
      <c r="U45" s="502">
        <v>0.22459999999999999</v>
      </c>
    </row>
    <row r="46" spans="2:21" ht="20.100000000000001" customHeight="1" x14ac:dyDescent="0.15">
      <c r="B46" s="1167" t="s">
        <v>669</v>
      </c>
      <c r="C46" s="1168"/>
      <c r="D46" s="1168"/>
      <c r="E46" s="1169"/>
      <c r="F46" s="1167" t="s">
        <v>378</v>
      </c>
      <c r="G46" s="1168"/>
      <c r="H46" s="1169"/>
      <c r="I46" s="1170"/>
      <c r="J46" s="1171"/>
      <c r="K46" s="1171"/>
      <c r="L46" s="1168" t="s">
        <v>434</v>
      </c>
      <c r="M46" s="1169"/>
      <c r="N46" s="1167"/>
      <c r="O46" s="1168"/>
      <c r="P46" s="1168"/>
      <c r="Q46" s="1169"/>
      <c r="T46" s="503">
        <v>6</v>
      </c>
      <c r="U46" s="504">
        <v>0.1908</v>
      </c>
    </row>
    <row r="47" spans="2:21" ht="20.100000000000001" customHeight="1" x14ac:dyDescent="0.15">
      <c r="B47" s="1167" t="s">
        <v>457</v>
      </c>
      <c r="C47" s="1168"/>
      <c r="D47" s="1168"/>
      <c r="E47" s="1169"/>
      <c r="F47" s="1167" t="s">
        <v>379</v>
      </c>
      <c r="G47" s="1168"/>
      <c r="H47" s="1169"/>
      <c r="I47" s="1170"/>
      <c r="J47" s="1171"/>
      <c r="K47" s="1171"/>
      <c r="L47" s="1168" t="s">
        <v>434</v>
      </c>
      <c r="M47" s="1169"/>
      <c r="N47" s="1167"/>
      <c r="O47" s="1168"/>
      <c r="P47" s="1168"/>
      <c r="Q47" s="1169"/>
      <c r="T47" s="503">
        <v>7</v>
      </c>
      <c r="U47" s="504">
        <v>0.1666</v>
      </c>
    </row>
    <row r="48" spans="2:21" ht="20.100000000000001" customHeight="1" x14ac:dyDescent="0.15">
      <c r="B48" s="1167" t="s">
        <v>459</v>
      </c>
      <c r="C48" s="1168"/>
      <c r="D48" s="1168"/>
      <c r="E48" s="1169"/>
      <c r="F48" s="1167" t="s">
        <v>391</v>
      </c>
      <c r="G48" s="1168"/>
      <c r="H48" s="1169"/>
      <c r="I48" s="1170"/>
      <c r="J48" s="1171"/>
      <c r="K48" s="1171"/>
      <c r="L48" s="1168" t="s">
        <v>424</v>
      </c>
      <c r="M48" s="1169"/>
      <c r="N48" s="1167"/>
      <c r="O48" s="1168"/>
      <c r="P48" s="1168"/>
      <c r="Q48" s="1169"/>
      <c r="T48" s="503">
        <v>8</v>
      </c>
      <c r="U48" s="504">
        <v>0.14849999999999999</v>
      </c>
    </row>
    <row r="49" spans="2:21" ht="20.100000000000001" customHeight="1" x14ac:dyDescent="0.15">
      <c r="B49" s="1167" t="s">
        <v>460</v>
      </c>
      <c r="C49" s="1168"/>
      <c r="D49" s="1168"/>
      <c r="E49" s="1169"/>
      <c r="F49" s="1167" t="s">
        <v>380</v>
      </c>
      <c r="G49" s="1168"/>
      <c r="H49" s="1169"/>
      <c r="I49" s="1194"/>
      <c r="J49" s="1195"/>
      <c r="K49" s="1195"/>
      <c r="L49" s="1168"/>
      <c r="M49" s="1169"/>
      <c r="N49" s="1167"/>
      <c r="O49" s="1168"/>
      <c r="P49" s="1168"/>
      <c r="Q49" s="1169"/>
      <c r="T49" s="503">
        <v>9</v>
      </c>
      <c r="U49" s="504">
        <v>0.13450000000000001</v>
      </c>
    </row>
    <row r="50" spans="2:21" ht="20.100000000000001" customHeight="1" x14ac:dyDescent="0.15">
      <c r="B50" s="1167" t="s">
        <v>441</v>
      </c>
      <c r="C50" s="1168"/>
      <c r="D50" s="1168"/>
      <c r="E50" s="1169"/>
      <c r="F50" s="1167" t="s">
        <v>531</v>
      </c>
      <c r="G50" s="1168"/>
      <c r="H50" s="1169"/>
      <c r="I50" s="1192"/>
      <c r="J50" s="1193"/>
      <c r="K50" s="1193"/>
      <c r="L50" s="1168"/>
      <c r="M50" s="1169"/>
      <c r="N50" s="1167"/>
      <c r="O50" s="1168"/>
      <c r="P50" s="1168"/>
      <c r="Q50" s="1169"/>
      <c r="T50" s="503">
        <v>10</v>
      </c>
      <c r="U50" s="504">
        <v>0.12330000000000001</v>
      </c>
    </row>
    <row r="51" spans="2:21" ht="20.100000000000001" customHeight="1" x14ac:dyDescent="0.15">
      <c r="B51" s="496" t="s">
        <v>443</v>
      </c>
      <c r="C51" s="484" t="s">
        <v>718</v>
      </c>
      <c r="T51" s="503">
        <v>11</v>
      </c>
      <c r="U51" s="504">
        <v>0.1142</v>
      </c>
    </row>
    <row r="52" spans="2:21" ht="20.100000000000001" customHeight="1" x14ac:dyDescent="0.15">
      <c r="B52" s="484">
        <v>2</v>
      </c>
      <c r="C52" s="484" t="s">
        <v>746</v>
      </c>
      <c r="T52" s="503">
        <v>12</v>
      </c>
      <c r="U52" s="504">
        <v>0.1066</v>
      </c>
    </row>
    <row r="53" spans="2:21" ht="20.100000000000001" customHeight="1" x14ac:dyDescent="0.15">
      <c r="T53" s="503">
        <v>13</v>
      </c>
      <c r="U53" s="504">
        <v>0.10009999999999999</v>
      </c>
    </row>
    <row r="54" spans="2:21" ht="20.100000000000001" customHeight="1" x14ac:dyDescent="0.15">
      <c r="T54" s="503">
        <v>14</v>
      </c>
      <c r="U54" s="504">
        <v>9.4700000000000006E-2</v>
      </c>
    </row>
    <row r="55" spans="2:21" x14ac:dyDescent="0.15">
      <c r="T55" s="503">
        <v>15</v>
      </c>
      <c r="U55" s="504">
        <v>8.9899999999999994E-2</v>
      </c>
    </row>
    <row r="56" spans="2:21" x14ac:dyDescent="0.15">
      <c r="T56" s="503">
        <v>16</v>
      </c>
      <c r="U56" s="504">
        <v>8.5800000000000001E-2</v>
      </c>
    </row>
    <row r="57" spans="2:21" x14ac:dyDescent="0.15">
      <c r="T57" s="503">
        <v>17</v>
      </c>
      <c r="U57" s="504">
        <v>8.2199999999999995E-2</v>
      </c>
    </row>
    <row r="58" spans="2:21" x14ac:dyDescent="0.15">
      <c r="T58" s="503">
        <v>18</v>
      </c>
      <c r="U58" s="504">
        <v>7.9000000000000001E-2</v>
      </c>
    </row>
    <row r="59" spans="2:21" x14ac:dyDescent="0.15">
      <c r="T59" s="503">
        <v>19</v>
      </c>
      <c r="U59" s="504">
        <v>7.6100000000000001E-2</v>
      </c>
    </row>
    <row r="60" spans="2:21" x14ac:dyDescent="0.15">
      <c r="T60" s="503">
        <v>20</v>
      </c>
      <c r="U60" s="504">
        <v>7.3599999999999999E-2</v>
      </c>
    </row>
    <row r="61" spans="2:21" x14ac:dyDescent="0.15">
      <c r="T61" s="503">
        <v>21</v>
      </c>
      <c r="U61" s="504">
        <v>7.1300000000000002E-2</v>
      </c>
    </row>
    <row r="62" spans="2:21" x14ac:dyDescent="0.15">
      <c r="T62" s="503">
        <v>22</v>
      </c>
      <c r="U62" s="504">
        <v>6.9199999999999998E-2</v>
      </c>
    </row>
    <row r="63" spans="2:21" x14ac:dyDescent="0.15">
      <c r="T63" s="503">
        <v>23</v>
      </c>
      <c r="U63" s="504">
        <v>6.7299999999999999E-2</v>
      </c>
    </row>
    <row r="64" spans="2:21" x14ac:dyDescent="0.15">
      <c r="T64" s="503">
        <v>24</v>
      </c>
      <c r="U64" s="504">
        <v>6.5600000000000006E-2</v>
      </c>
    </row>
    <row r="65" spans="20:21" x14ac:dyDescent="0.15">
      <c r="T65" s="503">
        <v>25</v>
      </c>
      <c r="U65" s="504">
        <v>6.4000000000000001E-2</v>
      </c>
    </row>
    <row r="66" spans="20:21" x14ac:dyDescent="0.15">
      <c r="T66" s="503">
        <v>26</v>
      </c>
      <c r="U66" s="504">
        <v>6.2600000000000003E-2</v>
      </c>
    </row>
    <row r="67" spans="20:21" x14ac:dyDescent="0.15">
      <c r="T67" s="503">
        <v>27</v>
      </c>
      <c r="U67" s="504">
        <v>6.1199999999999997E-2</v>
      </c>
    </row>
    <row r="68" spans="20:21" x14ac:dyDescent="0.15">
      <c r="T68" s="503">
        <v>28</v>
      </c>
      <c r="U68" s="504">
        <v>0.06</v>
      </c>
    </row>
    <row r="69" spans="20:21" x14ac:dyDescent="0.15">
      <c r="T69" s="503">
        <v>29</v>
      </c>
      <c r="U69" s="504">
        <v>5.8900000000000001E-2</v>
      </c>
    </row>
    <row r="70" spans="20:21" x14ac:dyDescent="0.15">
      <c r="T70" s="503">
        <v>30</v>
      </c>
      <c r="U70" s="504">
        <v>5.7799999999999997E-2</v>
      </c>
    </row>
    <row r="71" spans="20:21" x14ac:dyDescent="0.15">
      <c r="T71" s="503">
        <v>31</v>
      </c>
      <c r="U71" s="504">
        <v>5.6899999999999999E-2</v>
      </c>
    </row>
    <row r="72" spans="20:21" x14ac:dyDescent="0.15">
      <c r="T72" s="503">
        <v>32</v>
      </c>
      <c r="U72" s="504">
        <v>5.5899999999999998E-2</v>
      </c>
    </row>
    <row r="73" spans="20:21" x14ac:dyDescent="0.15">
      <c r="T73" s="503">
        <v>33</v>
      </c>
      <c r="U73" s="504">
        <v>5.5100000000000003E-2</v>
      </c>
    </row>
    <row r="74" spans="20:21" x14ac:dyDescent="0.15">
      <c r="T74" s="503">
        <v>34</v>
      </c>
      <c r="U74" s="504">
        <v>5.4300000000000001E-2</v>
      </c>
    </row>
    <row r="75" spans="20:21" x14ac:dyDescent="0.15">
      <c r="T75" s="503">
        <v>35</v>
      </c>
      <c r="U75" s="504">
        <v>5.3600000000000002E-2</v>
      </c>
    </row>
    <row r="76" spans="20:21" x14ac:dyDescent="0.15">
      <c r="T76" s="503">
        <v>36</v>
      </c>
      <c r="U76" s="504">
        <v>5.2900000000000003E-2</v>
      </c>
    </row>
    <row r="77" spans="20:21" x14ac:dyDescent="0.15">
      <c r="T77" s="503">
        <v>37</v>
      </c>
      <c r="U77" s="504">
        <v>5.2200000000000003E-2</v>
      </c>
    </row>
    <row r="78" spans="20:21" x14ac:dyDescent="0.15">
      <c r="T78" s="503">
        <v>38</v>
      </c>
      <c r="U78" s="504">
        <v>5.16E-2</v>
      </c>
    </row>
    <row r="79" spans="20:21" x14ac:dyDescent="0.15">
      <c r="T79" s="503">
        <v>39</v>
      </c>
      <c r="U79" s="504">
        <v>5.11E-2</v>
      </c>
    </row>
    <row r="80" spans="20: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539</v>
      </c>
    </row>
    <row r="2" spans="1:2" ht="34.5" customHeight="1" x14ac:dyDescent="0.15">
      <c r="A2" s="210" t="s">
        <v>517</v>
      </c>
    </row>
    <row r="3" spans="1:2" s="236" customFormat="1" ht="40.5" customHeight="1" x14ac:dyDescent="0.15">
      <c r="A3" s="243" t="s">
        <v>518</v>
      </c>
      <c r="B3" s="243" t="s">
        <v>519</v>
      </c>
    </row>
    <row r="4" spans="1:2" s="236" customFormat="1" ht="40.5" customHeight="1" x14ac:dyDescent="0.15">
      <c r="A4" s="243"/>
      <c r="B4" s="243"/>
    </row>
    <row r="5" spans="1:2" s="236" customFormat="1" ht="40.5" customHeight="1" x14ac:dyDescent="0.15">
      <c r="A5" s="243"/>
      <c r="B5" s="243"/>
    </row>
    <row r="6" spans="1:2" s="236" customFormat="1" ht="40.5" customHeight="1" x14ac:dyDescent="0.15">
      <c r="A6" s="243"/>
      <c r="B6" s="243"/>
    </row>
    <row r="7" spans="1:2" s="236" customFormat="1" ht="40.5" customHeight="1" x14ac:dyDescent="0.15">
      <c r="A7" s="243"/>
      <c r="B7" s="243"/>
    </row>
    <row r="8" spans="1:2" s="236" customFormat="1" ht="40.5" customHeight="1" x14ac:dyDescent="0.15">
      <c r="A8" s="243"/>
      <c r="B8" s="243"/>
    </row>
    <row r="9" spans="1:2" s="236" customFormat="1" ht="40.5" customHeight="1" x14ac:dyDescent="0.15">
      <c r="A9" s="243"/>
      <c r="B9" s="243"/>
    </row>
    <row r="10" spans="1:2" s="236" customFormat="1" ht="40.5" customHeight="1" x14ac:dyDescent="0.15">
      <c r="A10" s="243"/>
      <c r="B10" s="243"/>
    </row>
    <row r="11" spans="1:2" s="236" customFormat="1" ht="40.5" customHeight="1" x14ac:dyDescent="0.15">
      <c r="A11" s="243"/>
      <c r="B11" s="243"/>
    </row>
    <row r="12" spans="1:2" s="236" customFormat="1" ht="40.5" customHeight="1" x14ac:dyDescent="0.15">
      <c r="A12" s="243"/>
      <c r="B12" s="243"/>
    </row>
    <row r="13" spans="1:2" s="236" customFormat="1" ht="40.5" customHeight="1" x14ac:dyDescent="0.15">
      <c r="A13" s="243"/>
      <c r="B13" s="243"/>
    </row>
    <row r="14" spans="1:2" s="236" customFormat="1" ht="40.5" customHeight="1" x14ac:dyDescent="0.15">
      <c r="A14" s="243"/>
      <c r="B14" s="243"/>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4"/>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view="pageBreakPreview" zoomScale="85" zoomScaleNormal="90" zoomScaleSheetLayoutView="85" workbookViewId="0">
      <selection activeCell="G21" sqref="G21"/>
    </sheetView>
  </sheetViews>
  <sheetFormatPr defaultColWidth="9" defaultRowHeight="13.5" x14ac:dyDescent="0.15"/>
  <cols>
    <col min="1" max="2" width="3.625" style="242" customWidth="1"/>
    <col min="3" max="3" width="147.25" style="242" bestFit="1" customWidth="1"/>
    <col min="4" max="16384" width="9" style="242"/>
  </cols>
  <sheetData>
    <row r="1" spans="1:26" s="609" customFormat="1" ht="34.5" customHeight="1" x14ac:dyDescent="0.15">
      <c r="A1" s="611" t="s">
        <v>765</v>
      </c>
      <c r="B1" s="610"/>
      <c r="C1" s="610"/>
    </row>
    <row r="2" spans="1:26" s="238" customFormat="1" ht="19.5" customHeight="1" x14ac:dyDescent="0.15">
      <c r="B2" s="239"/>
      <c r="C2" s="240"/>
    </row>
    <row r="3" spans="1:26" s="238" customFormat="1" ht="19.5" customHeight="1" x14ac:dyDescent="0.15">
      <c r="A3" s="241" t="s">
        <v>525</v>
      </c>
      <c r="B3" s="241"/>
    </row>
    <row r="4" spans="1:26" s="573" customFormat="1" ht="19.5" customHeight="1" x14ac:dyDescent="0.15">
      <c r="B4" s="239" t="s">
        <v>191</v>
      </c>
      <c r="C4" s="573" t="s">
        <v>671</v>
      </c>
      <c r="D4" s="574"/>
      <c r="E4" s="574"/>
      <c r="F4" s="574"/>
      <c r="G4" s="574"/>
      <c r="H4" s="574"/>
      <c r="I4" s="574"/>
      <c r="J4" s="574"/>
      <c r="K4" s="574"/>
      <c r="L4" s="574"/>
      <c r="M4" s="574"/>
      <c r="N4" s="574"/>
      <c r="O4" s="574"/>
      <c r="P4" s="574"/>
      <c r="Q4" s="574"/>
      <c r="R4" s="574"/>
      <c r="S4" s="574"/>
      <c r="T4" s="574"/>
      <c r="U4" s="574"/>
      <c r="V4" s="574"/>
      <c r="W4" s="574"/>
      <c r="X4" s="574"/>
      <c r="Y4" s="574"/>
      <c r="Z4" s="574"/>
    </row>
    <row r="5" spans="1:26" s="573" customFormat="1" ht="19.5" customHeight="1" x14ac:dyDescent="0.15">
      <c r="B5" s="239" t="s">
        <v>192</v>
      </c>
      <c r="C5" s="573" t="s">
        <v>734</v>
      </c>
      <c r="D5" s="574"/>
      <c r="E5" s="574"/>
      <c r="F5" s="574"/>
      <c r="G5" s="574"/>
      <c r="H5" s="574"/>
      <c r="I5" s="574"/>
      <c r="J5" s="574"/>
      <c r="K5" s="574"/>
      <c r="L5" s="574"/>
      <c r="M5" s="574"/>
      <c r="N5" s="574"/>
      <c r="O5" s="574"/>
      <c r="P5" s="574"/>
      <c r="Q5" s="574"/>
      <c r="R5" s="574"/>
      <c r="S5" s="574"/>
      <c r="T5" s="574"/>
      <c r="U5" s="574"/>
      <c r="V5" s="574"/>
      <c r="W5" s="574"/>
      <c r="X5" s="574"/>
      <c r="Y5" s="574"/>
      <c r="Z5" s="574"/>
    </row>
    <row r="6" spans="1:26" s="573" customFormat="1" ht="19.5" customHeight="1" x14ac:dyDescent="0.15">
      <c r="B6" s="239" t="s">
        <v>193</v>
      </c>
      <c r="C6" s="573" t="s">
        <v>672</v>
      </c>
      <c r="D6" s="574"/>
      <c r="E6" s="574"/>
      <c r="F6" s="574"/>
      <c r="G6" s="574"/>
      <c r="H6" s="574"/>
      <c r="I6" s="574"/>
      <c r="J6" s="574"/>
      <c r="K6" s="574"/>
      <c r="L6" s="574"/>
      <c r="M6" s="574"/>
      <c r="N6" s="574"/>
      <c r="O6" s="574"/>
      <c r="P6" s="574"/>
      <c r="Q6" s="574"/>
      <c r="R6" s="574"/>
      <c r="S6" s="574"/>
      <c r="T6" s="574"/>
      <c r="U6" s="574"/>
      <c r="V6" s="574"/>
      <c r="W6" s="574"/>
      <c r="X6" s="574"/>
      <c r="Y6" s="574"/>
      <c r="Z6" s="574"/>
    </row>
    <row r="7" spans="1:26" s="573" customFormat="1" ht="19.5" customHeight="1" x14ac:dyDescent="0.15">
      <c r="B7" s="239" t="s">
        <v>194</v>
      </c>
      <c r="C7" s="575" t="s">
        <v>682</v>
      </c>
      <c r="D7" s="574"/>
      <c r="E7" s="574"/>
      <c r="F7" s="574"/>
      <c r="G7" s="574"/>
      <c r="H7" s="574"/>
      <c r="I7" s="574"/>
      <c r="J7" s="574"/>
      <c r="K7" s="574"/>
      <c r="L7" s="574"/>
      <c r="M7" s="574"/>
      <c r="N7" s="574"/>
      <c r="O7" s="574"/>
      <c r="P7" s="574"/>
      <c r="Q7" s="574"/>
      <c r="R7" s="574"/>
      <c r="S7" s="574"/>
      <c r="T7" s="574"/>
      <c r="U7" s="574"/>
      <c r="V7" s="574"/>
      <c r="W7" s="574"/>
      <c r="X7" s="574"/>
      <c r="Y7" s="574"/>
      <c r="Z7" s="574"/>
    </row>
    <row r="8" spans="1:26" s="573" customFormat="1" ht="19.5" customHeight="1" x14ac:dyDescent="0.15">
      <c r="B8" s="239" t="s">
        <v>195</v>
      </c>
      <c r="C8" s="573" t="s">
        <v>673</v>
      </c>
      <c r="D8" s="574"/>
      <c r="E8" s="574"/>
      <c r="F8" s="574"/>
      <c r="G8" s="574"/>
      <c r="H8" s="574"/>
      <c r="I8" s="574"/>
      <c r="J8" s="574"/>
      <c r="K8" s="574"/>
      <c r="L8" s="574"/>
      <c r="M8" s="574"/>
      <c r="N8" s="574"/>
      <c r="O8" s="574"/>
      <c r="P8" s="574"/>
      <c r="Q8" s="574"/>
      <c r="R8" s="574"/>
      <c r="S8" s="574"/>
      <c r="T8" s="574"/>
      <c r="U8" s="574"/>
      <c r="V8" s="574"/>
      <c r="W8" s="574"/>
      <c r="X8" s="574"/>
      <c r="Y8" s="574"/>
      <c r="Z8" s="574"/>
    </row>
    <row r="9" spans="1:26" s="576" customFormat="1" ht="19.5" customHeight="1" x14ac:dyDescent="0.15">
      <c r="A9" s="573"/>
      <c r="B9" s="239" t="s">
        <v>196</v>
      </c>
      <c r="C9" s="573" t="s">
        <v>674</v>
      </c>
      <c r="D9" s="574"/>
      <c r="E9" s="574"/>
      <c r="F9" s="574"/>
      <c r="G9" s="574"/>
      <c r="H9" s="574"/>
      <c r="I9" s="574"/>
      <c r="J9" s="574"/>
      <c r="K9" s="574"/>
      <c r="L9" s="574"/>
      <c r="M9" s="574"/>
      <c r="N9" s="574"/>
      <c r="O9" s="574"/>
      <c r="P9" s="574"/>
      <c r="Q9" s="574"/>
      <c r="R9" s="574"/>
      <c r="S9" s="574"/>
      <c r="T9" s="574"/>
      <c r="U9" s="574"/>
      <c r="V9" s="574"/>
      <c r="W9" s="574"/>
      <c r="X9" s="574"/>
      <c r="Y9" s="574"/>
      <c r="Z9" s="574"/>
    </row>
    <row r="10" spans="1:26" s="576" customFormat="1" ht="19.5" customHeight="1" x14ac:dyDescent="0.15">
      <c r="A10" s="573"/>
      <c r="B10" s="239" t="s">
        <v>197</v>
      </c>
      <c r="C10" s="573" t="s">
        <v>675</v>
      </c>
    </row>
    <row r="11" spans="1:26" s="576" customFormat="1" ht="19.5" customHeight="1" x14ac:dyDescent="0.15">
      <c r="A11" s="573"/>
      <c r="B11" s="239" t="s">
        <v>521</v>
      </c>
      <c r="C11" s="573" t="s">
        <v>676</v>
      </c>
    </row>
    <row r="12" spans="1:26" s="576" customFormat="1" ht="19.5" customHeight="1" x14ac:dyDescent="0.15">
      <c r="A12" s="573"/>
      <c r="B12" s="239" t="s">
        <v>522</v>
      </c>
      <c r="C12" s="573" t="s">
        <v>677</v>
      </c>
    </row>
    <row r="13" spans="1:26" s="576" customFormat="1" ht="19.5" customHeight="1" x14ac:dyDescent="0.15">
      <c r="B13" s="239" t="s">
        <v>523</v>
      </c>
      <c r="C13" s="240" t="s">
        <v>678</v>
      </c>
    </row>
    <row r="14" spans="1:26" s="576" customFormat="1" ht="19.5" customHeight="1" x14ac:dyDescent="0.15">
      <c r="B14" s="239"/>
      <c r="C14" s="240" t="s">
        <v>735</v>
      </c>
    </row>
    <row r="15" spans="1:26" s="576" customFormat="1" ht="19.5" customHeight="1" x14ac:dyDescent="0.15">
      <c r="B15" s="239" t="s">
        <v>524</v>
      </c>
      <c r="C15" s="576" t="s">
        <v>679</v>
      </c>
    </row>
    <row r="16" spans="1:26" s="576" customFormat="1" ht="19.5" customHeight="1" x14ac:dyDescent="0.15">
      <c r="B16" s="239" t="s">
        <v>680</v>
      </c>
      <c r="C16" s="240" t="s">
        <v>681</v>
      </c>
    </row>
    <row r="17" spans="1:3" s="576" customFormat="1" ht="19.5" customHeight="1" x14ac:dyDescent="0.15">
      <c r="B17" s="577" t="s">
        <v>638</v>
      </c>
      <c r="C17" s="240" t="s">
        <v>711</v>
      </c>
    </row>
    <row r="18" spans="1:3" s="576" customFormat="1" ht="19.5" customHeight="1" x14ac:dyDescent="0.15">
      <c r="B18" s="239" t="s">
        <v>689</v>
      </c>
      <c r="C18" s="240" t="s">
        <v>712</v>
      </c>
    </row>
    <row r="19" spans="1:3" s="576" customFormat="1" ht="19.5" customHeight="1" x14ac:dyDescent="0.15">
      <c r="B19" s="607" t="s">
        <v>760</v>
      </c>
      <c r="C19" s="608" t="s">
        <v>761</v>
      </c>
    </row>
    <row r="20" spans="1:3" s="210" customFormat="1" ht="19.5" customHeight="1" x14ac:dyDescent="0.15">
      <c r="B20" s="577" t="s">
        <v>764</v>
      </c>
      <c r="C20" s="1814" t="s">
        <v>763</v>
      </c>
    </row>
    <row r="21" spans="1:3" s="576" customFormat="1" ht="19.5" customHeight="1" x14ac:dyDescent="0.15">
      <c r="B21" s="239"/>
      <c r="C21" s="240"/>
    </row>
    <row r="22" spans="1:3" s="576" customFormat="1" ht="19.5" customHeight="1" x14ac:dyDescent="0.15">
      <c r="A22" s="241" t="s">
        <v>526</v>
      </c>
      <c r="B22" s="241"/>
    </row>
    <row r="23" spans="1:3" s="576" customFormat="1" ht="19.5" customHeight="1" x14ac:dyDescent="0.15">
      <c r="B23" s="239" t="s">
        <v>191</v>
      </c>
      <c r="C23" s="240" t="s">
        <v>692</v>
      </c>
    </row>
    <row r="24" spans="1:3" s="576" customFormat="1" ht="19.5" customHeight="1" x14ac:dyDescent="0.15">
      <c r="B24" s="239" t="s">
        <v>192</v>
      </c>
      <c r="C24" s="240" t="s">
        <v>699</v>
      </c>
    </row>
    <row r="25" spans="1:3" s="576" customFormat="1" ht="19.5" customHeight="1" x14ac:dyDescent="0.15">
      <c r="B25" s="239"/>
      <c r="C25" s="240" t="s">
        <v>698</v>
      </c>
    </row>
    <row r="26" spans="1:3" s="576" customFormat="1" ht="19.5" customHeight="1" x14ac:dyDescent="0.15">
      <c r="B26" s="239" t="s">
        <v>193</v>
      </c>
      <c r="C26" s="576" t="s">
        <v>550</v>
      </c>
    </row>
    <row r="27" spans="1:3" s="452" customFormat="1" ht="19.5" customHeight="1" x14ac:dyDescent="0.15">
      <c r="A27" s="578"/>
      <c r="B27" s="577" t="s">
        <v>194</v>
      </c>
      <c r="C27" s="578" t="s">
        <v>722</v>
      </c>
    </row>
    <row r="28" spans="1:3" s="589" customFormat="1" ht="19.5" customHeight="1" x14ac:dyDescent="0.15">
      <c r="B28" s="604" t="s">
        <v>195</v>
      </c>
      <c r="C28" s="605" t="s">
        <v>766</v>
      </c>
    </row>
    <row r="29" spans="1:3" s="589" customFormat="1" ht="19.5" customHeight="1" x14ac:dyDescent="0.15">
      <c r="B29" s="604"/>
      <c r="C29" s="605" t="s">
        <v>767</v>
      </c>
    </row>
    <row r="30" spans="1:3" s="589" customFormat="1" ht="19.5" customHeight="1" x14ac:dyDescent="0.15">
      <c r="B30" s="604" t="s">
        <v>196</v>
      </c>
      <c r="C30" s="606" t="s">
        <v>768</v>
      </c>
    </row>
    <row r="31" spans="1:3" s="589" customFormat="1" ht="19.5" customHeight="1" x14ac:dyDescent="0.15">
      <c r="B31" s="604" t="s">
        <v>197</v>
      </c>
      <c r="C31" s="605" t="s">
        <v>769</v>
      </c>
    </row>
    <row r="32" spans="1:3" s="589" customFormat="1" ht="19.5" customHeight="1" x14ac:dyDescent="0.15">
      <c r="B32" s="604"/>
      <c r="C32" s="605" t="s">
        <v>770</v>
      </c>
    </row>
    <row r="33" spans="2:3" s="452" customFormat="1" ht="19.5" customHeight="1" x14ac:dyDescent="0.15">
      <c r="B33" s="604" t="s">
        <v>521</v>
      </c>
      <c r="C33" s="305" t="s">
        <v>771</v>
      </c>
    </row>
  </sheetData>
  <phoneticPr fontId="6"/>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AC30" sqref="AC30"/>
    </sheetView>
  </sheetViews>
  <sheetFormatPr defaultColWidth="7.125" defaultRowHeight="14.25" x14ac:dyDescent="0.15"/>
  <cols>
    <col min="1" max="1" width="2.375" style="484" customWidth="1"/>
    <col min="2" max="5" width="9.1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99" t="s">
        <v>465</v>
      </c>
      <c r="J2" s="1200"/>
      <c r="K2" s="483"/>
      <c r="L2" s="483"/>
      <c r="M2" s="483"/>
      <c r="N2" s="483"/>
      <c r="O2" s="483"/>
      <c r="P2" s="483"/>
      <c r="Q2" s="483"/>
    </row>
    <row r="3" spans="1:17" ht="20.100000000000001" customHeight="1" x14ac:dyDescent="0.15">
      <c r="B3" s="485" t="s">
        <v>446</v>
      </c>
      <c r="I3" s="1201"/>
      <c r="J3" s="1202"/>
    </row>
    <row r="4" spans="1:17" ht="20.100000000000001" customHeight="1" x14ac:dyDescent="0.15">
      <c r="B4" s="486" t="s">
        <v>394</v>
      </c>
      <c r="I4" s="1203"/>
      <c r="J4" s="1204"/>
    </row>
    <row r="5" spans="1:17" ht="20.100000000000001" customHeight="1" x14ac:dyDescent="0.15">
      <c r="B5" s="487" t="s">
        <v>447</v>
      </c>
      <c r="Q5" s="488"/>
    </row>
    <row r="6" spans="1:17" ht="46.5" customHeight="1" x14ac:dyDescent="0.15">
      <c r="B6" s="1196" t="s">
        <v>454</v>
      </c>
      <c r="C6" s="1197"/>
      <c r="D6" s="1197"/>
      <c r="E6" s="1197"/>
      <c r="F6" s="1197"/>
      <c r="G6" s="1197"/>
      <c r="H6" s="1198"/>
      <c r="I6" s="1196" t="s">
        <v>452</v>
      </c>
      <c r="J6" s="1197"/>
      <c r="K6" s="1198"/>
      <c r="L6" s="1196" t="s">
        <v>670</v>
      </c>
      <c r="M6" s="1197"/>
      <c r="N6" s="1198"/>
      <c r="O6" s="1196" t="s">
        <v>530</v>
      </c>
      <c r="P6" s="1197"/>
      <c r="Q6" s="1198"/>
    </row>
    <row r="7" spans="1:17" ht="36" customHeight="1" x14ac:dyDescent="0.15">
      <c r="B7" s="1189" t="s">
        <v>529</v>
      </c>
      <c r="C7" s="1190"/>
      <c r="D7" s="1190"/>
      <c r="E7" s="1190"/>
      <c r="F7" s="1190"/>
      <c r="G7" s="1190"/>
      <c r="H7" s="1191"/>
      <c r="I7" s="1176">
        <v>20000</v>
      </c>
      <c r="J7" s="1176"/>
      <c r="K7" s="1176"/>
      <c r="L7" s="1176">
        <v>25000</v>
      </c>
      <c r="M7" s="1176"/>
      <c r="N7" s="1176"/>
      <c r="O7" s="1170">
        <f>L7-I7</f>
        <v>5000</v>
      </c>
      <c r="P7" s="1171"/>
      <c r="Q7" s="1172"/>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9" t="s">
        <v>451</v>
      </c>
      <c r="C9" s="1190"/>
      <c r="D9" s="1190"/>
      <c r="E9" s="1190"/>
      <c r="F9" s="1190"/>
      <c r="G9" s="1190"/>
      <c r="H9" s="1190"/>
      <c r="I9" s="1190"/>
      <c r="J9" s="1190"/>
      <c r="K9" s="1190"/>
      <c r="L9" s="1190"/>
      <c r="M9" s="1190"/>
      <c r="N9" s="1190"/>
      <c r="O9" s="1190"/>
      <c r="P9" s="1190"/>
      <c r="Q9" s="1191"/>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96" t="s">
        <v>454</v>
      </c>
      <c r="C12" s="1197"/>
      <c r="D12" s="1197"/>
      <c r="E12" s="1197"/>
      <c r="F12" s="1197"/>
      <c r="G12" s="1197"/>
      <c r="H12" s="1198"/>
      <c r="I12" s="1196" t="s">
        <v>452</v>
      </c>
      <c r="J12" s="1197"/>
      <c r="K12" s="1198"/>
      <c r="L12" s="1196" t="s">
        <v>670</v>
      </c>
      <c r="M12" s="1197"/>
      <c r="N12" s="1198"/>
      <c r="O12" s="1196" t="s">
        <v>453</v>
      </c>
      <c r="P12" s="1197"/>
      <c r="Q12" s="1198"/>
    </row>
    <row r="13" spans="1:17" ht="36" customHeight="1" x14ac:dyDescent="0.15">
      <c r="B13" s="1173" t="s">
        <v>462</v>
      </c>
      <c r="C13" s="1174"/>
      <c r="D13" s="1174"/>
      <c r="E13" s="1174"/>
      <c r="F13" s="1174"/>
      <c r="G13" s="1174"/>
      <c r="H13" s="1175"/>
      <c r="I13" s="1176">
        <v>20000</v>
      </c>
      <c r="J13" s="1176"/>
      <c r="K13" s="1176"/>
      <c r="L13" s="1176">
        <v>18000</v>
      </c>
      <c r="M13" s="1176"/>
      <c r="N13" s="1176"/>
      <c r="O13" s="1170">
        <f>I13-L13</f>
        <v>2000</v>
      </c>
      <c r="P13" s="1171"/>
      <c r="Q13" s="1172"/>
    </row>
    <row r="14" spans="1:17" ht="36" customHeight="1" x14ac:dyDescent="0.15">
      <c r="B14" s="1173" t="s">
        <v>532</v>
      </c>
      <c r="C14" s="1174"/>
      <c r="D14" s="1174"/>
      <c r="E14" s="1174"/>
      <c r="F14" s="1174"/>
      <c r="G14" s="1174"/>
      <c r="H14" s="1175"/>
      <c r="I14" s="1176">
        <f>2*5000</f>
        <v>10000</v>
      </c>
      <c r="J14" s="1176"/>
      <c r="K14" s="1176"/>
      <c r="L14" s="1176">
        <v>0</v>
      </c>
      <c r="M14" s="1176"/>
      <c r="N14" s="1176"/>
      <c r="O14" s="1170">
        <f>I14-L14</f>
        <v>10000</v>
      </c>
      <c r="P14" s="1171"/>
      <c r="Q14" s="1172"/>
    </row>
    <row r="15" spans="1:17" ht="20.100000000000001" customHeight="1" x14ac:dyDescent="0.15">
      <c r="B15" s="1173"/>
      <c r="C15" s="1174"/>
      <c r="D15" s="1174"/>
      <c r="E15" s="1174"/>
      <c r="F15" s="1174"/>
      <c r="G15" s="1174"/>
      <c r="H15" s="1175"/>
      <c r="I15" s="1177"/>
      <c r="J15" s="1177"/>
      <c r="K15" s="1177"/>
      <c r="L15" s="1177"/>
      <c r="M15" s="1177"/>
      <c r="N15" s="1177"/>
      <c r="O15" s="1167"/>
      <c r="P15" s="1168"/>
      <c r="Q15" s="1169"/>
    </row>
    <row r="16" spans="1:17" ht="20.100000000000001" customHeight="1" x14ac:dyDescent="0.15">
      <c r="B16" s="1178" t="s">
        <v>270</v>
      </c>
      <c r="C16" s="1179"/>
      <c r="D16" s="1179"/>
      <c r="E16" s="1179"/>
      <c r="F16" s="1179"/>
      <c r="G16" s="1179"/>
      <c r="H16" s="1179"/>
      <c r="I16" s="1179"/>
      <c r="J16" s="1179"/>
      <c r="K16" s="1179"/>
      <c r="L16" s="1179"/>
      <c r="M16" s="1179"/>
      <c r="N16" s="1179"/>
      <c r="O16" s="1176">
        <f>SUM(O13:Q15)</f>
        <v>12000</v>
      </c>
      <c r="P16" s="1176"/>
      <c r="Q16" s="1176"/>
    </row>
    <row r="17" spans="2:17" ht="20.100000000000001" customHeight="1" x14ac:dyDescent="0.15">
      <c r="B17" s="489" t="s">
        <v>377</v>
      </c>
      <c r="C17" s="490"/>
      <c r="D17" s="490"/>
      <c r="E17" s="490"/>
      <c r="F17" s="490"/>
      <c r="G17" s="490"/>
      <c r="H17" s="490"/>
      <c r="I17" s="490"/>
      <c r="J17" s="490"/>
      <c r="K17" s="490"/>
      <c r="L17" s="490"/>
      <c r="M17" s="490"/>
      <c r="N17" s="490"/>
      <c r="O17" s="490"/>
      <c r="P17" s="490"/>
      <c r="Q17" s="491"/>
    </row>
    <row r="18" spans="2:17" ht="20.100000000000001" customHeight="1" x14ac:dyDescent="0.15">
      <c r="B18" s="1189" t="s">
        <v>451</v>
      </c>
      <c r="C18" s="1190"/>
      <c r="D18" s="1190"/>
      <c r="E18" s="1190"/>
      <c r="F18" s="1190"/>
      <c r="G18" s="1190"/>
      <c r="H18" s="1190"/>
      <c r="I18" s="1190"/>
      <c r="J18" s="1190"/>
      <c r="K18" s="1190"/>
      <c r="L18" s="1190"/>
      <c r="M18" s="1190"/>
      <c r="N18" s="1190"/>
      <c r="O18" s="1190"/>
      <c r="P18" s="1190"/>
      <c r="Q18" s="1191"/>
    </row>
    <row r="19" spans="2:17" ht="27" customHeight="1" x14ac:dyDescent="0.15">
      <c r="B19" s="496"/>
      <c r="D19" s="492"/>
      <c r="E19" s="492"/>
      <c r="F19" s="492"/>
      <c r="G19" s="492"/>
      <c r="H19" s="492"/>
      <c r="I19" s="492"/>
      <c r="J19" s="492"/>
      <c r="K19" s="492"/>
      <c r="L19" s="492"/>
      <c r="M19" s="492"/>
      <c r="N19" s="492"/>
      <c r="O19" s="492"/>
      <c r="P19" s="492"/>
      <c r="Q19" s="492"/>
    </row>
    <row r="20" spans="2:17" ht="20.100000000000001" customHeight="1" x14ac:dyDescent="0.15">
      <c r="B20" s="492"/>
      <c r="C20" s="492"/>
      <c r="D20" s="492"/>
      <c r="E20" s="492"/>
      <c r="F20" s="492"/>
      <c r="G20" s="492"/>
      <c r="H20" s="492"/>
      <c r="I20" s="492"/>
      <c r="J20" s="492"/>
      <c r="K20" s="492"/>
      <c r="L20" s="492"/>
      <c r="M20" s="492"/>
      <c r="N20" s="492"/>
      <c r="O20" s="492"/>
      <c r="P20" s="492"/>
      <c r="Q20" s="492"/>
    </row>
    <row r="21" spans="2:17" ht="20.100000000000001" customHeight="1" x14ac:dyDescent="0.15">
      <c r="B21" s="493" t="s">
        <v>455</v>
      </c>
      <c r="C21" s="493"/>
      <c r="D21" s="493"/>
      <c r="E21" s="493"/>
      <c r="F21" s="493"/>
      <c r="G21" s="493"/>
      <c r="H21" s="493"/>
      <c r="I21" s="493"/>
      <c r="J21" s="493"/>
      <c r="K21" s="493"/>
      <c r="L21" s="493"/>
      <c r="M21" s="493"/>
      <c r="N21" s="493"/>
      <c r="O21" s="493"/>
      <c r="P21" s="493"/>
      <c r="Q21" s="493"/>
    </row>
    <row r="22" spans="2:17"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17" ht="20.100000000000001" customHeight="1" x14ac:dyDescent="0.15">
      <c r="B23" s="1167" t="s">
        <v>412</v>
      </c>
      <c r="C23" s="1168"/>
      <c r="D23" s="1168"/>
      <c r="E23" s="1169"/>
      <c r="F23" s="1167" t="s">
        <v>413</v>
      </c>
      <c r="G23" s="1168"/>
      <c r="H23" s="1168"/>
      <c r="I23" s="1168"/>
      <c r="J23" s="1168"/>
      <c r="K23" s="1168"/>
      <c r="L23" s="1168"/>
      <c r="M23" s="1169"/>
      <c r="N23" s="1167" t="s">
        <v>414</v>
      </c>
      <c r="O23" s="1168"/>
      <c r="P23" s="1168"/>
      <c r="Q23" s="1169"/>
    </row>
    <row r="24" spans="2:17" ht="20.100000000000001" customHeight="1" x14ac:dyDescent="0.15">
      <c r="B24" s="1183" t="s">
        <v>416</v>
      </c>
      <c r="C24" s="1184"/>
      <c r="D24" s="1184"/>
      <c r="E24" s="1185"/>
      <c r="F24" s="1189" t="s">
        <v>447</v>
      </c>
      <c r="G24" s="1190"/>
      <c r="H24" s="1190"/>
      <c r="I24" s="1190"/>
      <c r="J24" s="1190"/>
      <c r="K24" s="1190"/>
      <c r="L24" s="1190"/>
      <c r="M24" s="1191"/>
      <c r="N24" s="1170">
        <f>O7</f>
        <v>5000</v>
      </c>
      <c r="O24" s="1171"/>
      <c r="P24" s="1171"/>
      <c r="Q24" s="1172"/>
    </row>
    <row r="25" spans="2:17" ht="20.100000000000001" customHeight="1" x14ac:dyDescent="0.15">
      <c r="B25" s="1186"/>
      <c r="C25" s="1187"/>
      <c r="D25" s="1187"/>
      <c r="E25" s="1188"/>
      <c r="F25" s="1189" t="s">
        <v>456</v>
      </c>
      <c r="G25" s="1190"/>
      <c r="H25" s="1190"/>
      <c r="I25" s="1190"/>
      <c r="J25" s="1190"/>
      <c r="K25" s="1190"/>
      <c r="L25" s="1190"/>
      <c r="M25" s="1191"/>
      <c r="N25" s="1170">
        <f>O16</f>
        <v>12000</v>
      </c>
      <c r="O25" s="1171"/>
      <c r="P25" s="1171"/>
      <c r="Q25" s="1172"/>
    </row>
    <row r="26" spans="2:17" ht="20.100000000000001" customHeight="1" x14ac:dyDescent="0.15">
      <c r="B26" s="1167" t="s">
        <v>270</v>
      </c>
      <c r="C26" s="1168"/>
      <c r="D26" s="1168"/>
      <c r="E26" s="1169"/>
      <c r="F26" s="1167"/>
      <c r="G26" s="1168"/>
      <c r="H26" s="1168"/>
      <c r="I26" s="1168"/>
      <c r="J26" s="1168"/>
      <c r="K26" s="1168"/>
      <c r="L26" s="1168"/>
      <c r="M26" s="1169"/>
      <c r="N26" s="1170">
        <f>SUM(N24:Q25)</f>
        <v>17000</v>
      </c>
      <c r="O26" s="1171"/>
      <c r="P26" s="1171"/>
      <c r="Q26" s="1172"/>
    </row>
    <row r="27" spans="2:17" ht="9" customHeight="1" x14ac:dyDescent="0.15">
      <c r="B27" s="492"/>
      <c r="C27" s="492"/>
      <c r="D27" s="492"/>
      <c r="E27" s="492"/>
      <c r="F27" s="492"/>
      <c r="G27" s="492"/>
      <c r="H27" s="492"/>
      <c r="I27" s="492"/>
      <c r="J27" s="492"/>
      <c r="K27" s="492"/>
      <c r="L27" s="492"/>
      <c r="M27" s="492"/>
      <c r="N27" s="492"/>
      <c r="O27" s="492"/>
      <c r="P27" s="492"/>
      <c r="Q27" s="492"/>
    </row>
    <row r="28" spans="2:17" ht="20.100000000000001" customHeight="1" x14ac:dyDescent="0.15">
      <c r="B28" s="484" t="s">
        <v>418</v>
      </c>
      <c r="H28" s="493"/>
      <c r="Q28" s="496" t="s">
        <v>411</v>
      </c>
    </row>
    <row r="29" spans="2:17" ht="30" customHeight="1" x14ac:dyDescent="0.15">
      <c r="B29" s="1167" t="s">
        <v>419</v>
      </c>
      <c r="C29" s="1168"/>
      <c r="D29" s="1168"/>
      <c r="E29" s="1168"/>
      <c r="F29" s="1168"/>
      <c r="G29" s="1169"/>
      <c r="H29" s="1180" t="s">
        <v>420</v>
      </c>
      <c r="I29" s="1182"/>
      <c r="J29" s="1180" t="s">
        <v>421</v>
      </c>
      <c r="K29" s="1181"/>
      <c r="L29" s="1181"/>
      <c r="M29" s="1182"/>
      <c r="N29" s="1180" t="s">
        <v>422</v>
      </c>
      <c r="O29" s="1181"/>
      <c r="P29" s="1181"/>
      <c r="Q29" s="1182"/>
    </row>
    <row r="30" spans="2:17" ht="20.100000000000001" customHeight="1" x14ac:dyDescent="0.15">
      <c r="B30" s="1167" t="s">
        <v>463</v>
      </c>
      <c r="C30" s="1168"/>
      <c r="D30" s="1168"/>
      <c r="E30" s="1168"/>
      <c r="F30" s="1168"/>
      <c r="G30" s="1169"/>
      <c r="H30" s="1167">
        <v>10</v>
      </c>
      <c r="I30" s="1169"/>
      <c r="J30" s="1170">
        <v>440</v>
      </c>
      <c r="K30" s="1171"/>
      <c r="L30" s="1171"/>
      <c r="M30" s="1172"/>
      <c r="N30" s="1170">
        <f>J30/H30</f>
        <v>44</v>
      </c>
      <c r="O30" s="1171"/>
      <c r="P30" s="1171"/>
      <c r="Q30" s="1172"/>
    </row>
    <row r="31" spans="2:17" ht="20.100000000000001" customHeight="1" x14ac:dyDescent="0.15">
      <c r="B31" s="1167" t="s">
        <v>463</v>
      </c>
      <c r="C31" s="1168"/>
      <c r="D31" s="1168"/>
      <c r="E31" s="1168"/>
      <c r="F31" s="1168"/>
      <c r="G31" s="1169"/>
      <c r="H31" s="1167">
        <v>10</v>
      </c>
      <c r="I31" s="1169"/>
      <c r="J31" s="1170">
        <v>2400</v>
      </c>
      <c r="K31" s="1171"/>
      <c r="L31" s="1171"/>
      <c r="M31" s="1172"/>
      <c r="N31" s="1170">
        <f>J31/H31</f>
        <v>240</v>
      </c>
      <c r="O31" s="1171"/>
      <c r="P31" s="1171"/>
      <c r="Q31" s="1172"/>
    </row>
    <row r="32" spans="2:17" ht="20.100000000000001" customHeight="1" x14ac:dyDescent="0.15">
      <c r="B32" s="1167" t="s">
        <v>463</v>
      </c>
      <c r="C32" s="1168"/>
      <c r="D32" s="1168"/>
      <c r="E32" s="1168"/>
      <c r="F32" s="1168"/>
      <c r="G32" s="1169"/>
      <c r="H32" s="1167">
        <v>15</v>
      </c>
      <c r="I32" s="1169"/>
      <c r="J32" s="1170">
        <v>880</v>
      </c>
      <c r="K32" s="1171"/>
      <c r="L32" s="1171"/>
      <c r="M32" s="1172"/>
      <c r="N32" s="1170">
        <f>J32/H32</f>
        <v>58.666666666666664</v>
      </c>
      <c r="O32" s="1171"/>
      <c r="P32" s="1171"/>
      <c r="Q32" s="1172"/>
    </row>
    <row r="33" spans="2:21" ht="20.100000000000001" customHeight="1" x14ac:dyDescent="0.15">
      <c r="B33" s="1167" t="s">
        <v>463</v>
      </c>
      <c r="C33" s="1168"/>
      <c r="D33" s="1168"/>
      <c r="E33" s="1168"/>
      <c r="F33" s="1168"/>
      <c r="G33" s="1169"/>
      <c r="H33" s="1167">
        <v>8</v>
      </c>
      <c r="I33" s="1169"/>
      <c r="J33" s="1170">
        <v>41</v>
      </c>
      <c r="K33" s="1171"/>
      <c r="L33" s="1171"/>
      <c r="M33" s="1172"/>
      <c r="N33" s="1170">
        <f>J33/H33</f>
        <v>5.125</v>
      </c>
      <c r="O33" s="1171"/>
      <c r="P33" s="1171"/>
      <c r="Q33" s="1172"/>
    </row>
    <row r="34" spans="2:21" ht="20.100000000000001" customHeight="1" x14ac:dyDescent="0.15">
      <c r="B34" s="1167" t="s">
        <v>464</v>
      </c>
      <c r="C34" s="1168"/>
      <c r="D34" s="1168"/>
      <c r="E34" s="1168"/>
      <c r="F34" s="1168"/>
      <c r="G34" s="1169"/>
      <c r="H34" s="1167">
        <v>31</v>
      </c>
      <c r="I34" s="1169"/>
      <c r="J34" s="1170">
        <v>2592</v>
      </c>
      <c r="K34" s="1171"/>
      <c r="L34" s="1171"/>
      <c r="M34" s="1172"/>
      <c r="N34" s="1170">
        <f>J34/H34</f>
        <v>83.612903225806448</v>
      </c>
      <c r="O34" s="1171"/>
      <c r="P34" s="1171"/>
      <c r="Q34" s="1172"/>
    </row>
    <row r="35" spans="2:21" ht="20.100000000000001" customHeight="1" x14ac:dyDescent="0.15">
      <c r="B35" s="1167" t="s">
        <v>270</v>
      </c>
      <c r="C35" s="1168"/>
      <c r="D35" s="1168"/>
      <c r="E35" s="1168"/>
      <c r="F35" s="1168"/>
      <c r="G35" s="1168"/>
      <c r="H35" s="1168"/>
      <c r="I35" s="1169"/>
      <c r="J35" s="497" t="s">
        <v>380</v>
      </c>
      <c r="K35" s="1171">
        <f>SUM(J30:M34)</f>
        <v>6353</v>
      </c>
      <c r="L35" s="1171"/>
      <c r="M35" s="1172"/>
      <c r="N35" s="497" t="s">
        <v>381</v>
      </c>
      <c r="O35" s="1171">
        <f>SUM(N30:Q34)</f>
        <v>431.40456989247315</v>
      </c>
      <c r="P35" s="1171"/>
      <c r="Q35" s="1172"/>
    </row>
    <row r="36" spans="2:21" ht="20.100000000000001" customHeight="1" x14ac:dyDescent="0.15">
      <c r="B36" s="1167" t="s">
        <v>458</v>
      </c>
      <c r="C36" s="1168"/>
      <c r="D36" s="1168"/>
      <c r="E36" s="1168"/>
      <c r="F36" s="1168"/>
      <c r="G36" s="1168"/>
      <c r="H36" s="1168"/>
      <c r="I36" s="1169"/>
      <c r="J36" s="1167">
        <f>ROUNDUP(K35/O35,0)</f>
        <v>15</v>
      </c>
      <c r="K36" s="1168"/>
      <c r="L36" s="1168"/>
      <c r="M36" s="1168"/>
      <c r="N36" s="1168"/>
      <c r="O36" s="1168"/>
      <c r="P36" s="1168"/>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9" t="s">
        <v>637</v>
      </c>
      <c r="C38" s="1190"/>
      <c r="D38" s="1190"/>
      <c r="E38" s="1190"/>
      <c r="F38" s="1190"/>
      <c r="G38" s="1190"/>
      <c r="H38" s="1190"/>
      <c r="I38" s="1190"/>
      <c r="J38" s="1190"/>
      <c r="K38" s="1190"/>
      <c r="L38" s="1190"/>
      <c r="M38" s="1190"/>
      <c r="N38" s="1190"/>
      <c r="O38" s="1190"/>
      <c r="P38" s="1190"/>
      <c r="Q38" s="1191"/>
    </row>
    <row r="39" spans="2:21" ht="20.100000000000001" customHeight="1" x14ac:dyDescent="0.15">
      <c r="B39" s="1189" t="s">
        <v>450</v>
      </c>
      <c r="C39" s="1190"/>
      <c r="D39" s="1190"/>
      <c r="E39" s="1190"/>
      <c r="F39" s="1190"/>
      <c r="G39" s="1190"/>
      <c r="H39" s="1190"/>
      <c r="I39" s="1190"/>
      <c r="J39" s="1190"/>
      <c r="K39" s="1190"/>
      <c r="L39" s="1190"/>
      <c r="M39" s="1190"/>
      <c r="N39" s="1190"/>
      <c r="O39" s="1190"/>
      <c r="P39" s="1190"/>
      <c r="Q39" s="1191"/>
    </row>
    <row r="40" spans="2:21" ht="20.100000000000001" customHeight="1" x14ac:dyDescent="0.15">
      <c r="B40" s="1189"/>
      <c r="C40" s="1190"/>
      <c r="D40" s="1190"/>
      <c r="E40" s="1190"/>
      <c r="F40" s="1190"/>
      <c r="G40" s="1190"/>
      <c r="H40" s="1190"/>
      <c r="I40" s="1190"/>
      <c r="J40" s="1190"/>
      <c r="K40" s="1190"/>
      <c r="L40" s="1190"/>
      <c r="M40" s="1190"/>
      <c r="N40" s="1190"/>
      <c r="O40" s="1190"/>
      <c r="P40" s="1190"/>
      <c r="Q40" s="1191"/>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67" t="s">
        <v>430</v>
      </c>
      <c r="C45" s="1168"/>
      <c r="D45" s="1168"/>
      <c r="E45" s="1169"/>
      <c r="F45" s="1167" t="s">
        <v>431</v>
      </c>
      <c r="G45" s="1168"/>
      <c r="H45" s="1169"/>
      <c r="I45" s="1167" t="s">
        <v>432</v>
      </c>
      <c r="J45" s="1168"/>
      <c r="K45" s="1168"/>
      <c r="L45" s="1168"/>
      <c r="M45" s="1169"/>
      <c r="N45" s="1167" t="s">
        <v>271</v>
      </c>
      <c r="O45" s="1168"/>
      <c r="P45" s="1168"/>
      <c r="Q45" s="1169"/>
      <c r="T45" s="501">
        <v>5</v>
      </c>
      <c r="U45" s="502">
        <v>0.22459999999999999</v>
      </c>
    </row>
    <row r="46" spans="2:21" ht="20.100000000000001" customHeight="1" x14ac:dyDescent="0.15">
      <c r="B46" s="1167" t="s">
        <v>669</v>
      </c>
      <c r="C46" s="1168"/>
      <c r="D46" s="1168"/>
      <c r="E46" s="1169"/>
      <c r="F46" s="1167" t="s">
        <v>378</v>
      </c>
      <c r="G46" s="1168"/>
      <c r="H46" s="1169"/>
      <c r="I46" s="1170">
        <f>K35</f>
        <v>6353</v>
      </c>
      <c r="J46" s="1171"/>
      <c r="K46" s="1171"/>
      <c r="L46" s="1168" t="s">
        <v>434</v>
      </c>
      <c r="M46" s="1169"/>
      <c r="N46" s="1167"/>
      <c r="O46" s="1168"/>
      <c r="P46" s="1168"/>
      <c r="Q46" s="1169"/>
      <c r="T46" s="503">
        <v>6</v>
      </c>
      <c r="U46" s="504">
        <v>0.1908</v>
      </c>
    </row>
    <row r="47" spans="2:21" ht="20.100000000000001" customHeight="1" x14ac:dyDescent="0.15">
      <c r="B47" s="1167" t="s">
        <v>457</v>
      </c>
      <c r="C47" s="1168"/>
      <c r="D47" s="1168"/>
      <c r="E47" s="1169"/>
      <c r="F47" s="1167" t="s">
        <v>379</v>
      </c>
      <c r="G47" s="1168"/>
      <c r="H47" s="1169"/>
      <c r="I47" s="1170">
        <f>N26</f>
        <v>17000</v>
      </c>
      <c r="J47" s="1171"/>
      <c r="K47" s="1171"/>
      <c r="L47" s="1168" t="s">
        <v>434</v>
      </c>
      <c r="M47" s="1169"/>
      <c r="N47" s="1167"/>
      <c r="O47" s="1168"/>
      <c r="P47" s="1168"/>
      <c r="Q47" s="1169"/>
      <c r="T47" s="503">
        <v>7</v>
      </c>
      <c r="U47" s="504">
        <v>0.1666</v>
      </c>
    </row>
    <row r="48" spans="2:21" ht="20.100000000000001" customHeight="1" x14ac:dyDescent="0.15">
      <c r="B48" s="1167" t="s">
        <v>459</v>
      </c>
      <c r="C48" s="1168"/>
      <c r="D48" s="1168"/>
      <c r="E48" s="1169"/>
      <c r="F48" s="1167" t="s">
        <v>391</v>
      </c>
      <c r="G48" s="1168"/>
      <c r="H48" s="1169"/>
      <c r="I48" s="1170">
        <f>J36</f>
        <v>15</v>
      </c>
      <c r="J48" s="1171"/>
      <c r="K48" s="1171"/>
      <c r="L48" s="1168" t="s">
        <v>424</v>
      </c>
      <c r="M48" s="1169"/>
      <c r="N48" s="1167"/>
      <c r="O48" s="1168"/>
      <c r="P48" s="1168"/>
      <c r="Q48" s="1169"/>
      <c r="T48" s="503">
        <v>8</v>
      </c>
      <c r="U48" s="504">
        <v>0.14849999999999999</v>
      </c>
    </row>
    <row r="49" spans="2:21" ht="20.100000000000001" customHeight="1" x14ac:dyDescent="0.15">
      <c r="B49" s="1167" t="s">
        <v>460</v>
      </c>
      <c r="C49" s="1168"/>
      <c r="D49" s="1168"/>
      <c r="E49" s="1169"/>
      <c r="F49" s="1167" t="s">
        <v>380</v>
      </c>
      <c r="G49" s="1168"/>
      <c r="H49" s="1169"/>
      <c r="I49" s="1194">
        <f>VLOOKUP(I48,T45:U99,2,FALSE)</f>
        <v>8.9899999999999994E-2</v>
      </c>
      <c r="J49" s="1195"/>
      <c r="K49" s="1195"/>
      <c r="L49" s="1168"/>
      <c r="M49" s="1169"/>
      <c r="N49" s="1167"/>
      <c r="O49" s="1168"/>
      <c r="P49" s="1168"/>
      <c r="Q49" s="1169"/>
      <c r="T49" s="503">
        <v>9</v>
      </c>
      <c r="U49" s="504">
        <v>0.13450000000000001</v>
      </c>
    </row>
    <row r="50" spans="2:21" ht="20.100000000000001" customHeight="1" x14ac:dyDescent="0.15">
      <c r="B50" s="1167" t="s">
        <v>466</v>
      </c>
      <c r="C50" s="1168"/>
      <c r="D50" s="1168"/>
      <c r="E50" s="1169"/>
      <c r="F50" s="1167" t="s">
        <v>531</v>
      </c>
      <c r="G50" s="1168"/>
      <c r="H50" s="1169"/>
      <c r="I50" s="1192">
        <f>ROUNDUP((I47/I49)/I46,2)</f>
        <v>29.770000000000003</v>
      </c>
      <c r="J50" s="1193"/>
      <c r="K50" s="1193"/>
      <c r="L50" s="1168"/>
      <c r="M50" s="1169"/>
      <c r="N50" s="1167"/>
      <c r="O50" s="1168"/>
      <c r="P50" s="1168"/>
      <c r="Q50" s="1169"/>
      <c r="T50" s="503">
        <v>10</v>
      </c>
      <c r="U50" s="504">
        <v>0.12330000000000001</v>
      </c>
    </row>
    <row r="51" spans="2:21" ht="20.100000000000001" customHeight="1" x14ac:dyDescent="0.15">
      <c r="B51" s="496" t="s">
        <v>443</v>
      </c>
      <c r="C51" s="484" t="s">
        <v>719</v>
      </c>
      <c r="T51" s="503">
        <v>11</v>
      </c>
      <c r="U51" s="504">
        <v>0.1142</v>
      </c>
    </row>
    <row r="52" spans="2:21" ht="20.100000000000001" customHeight="1" x14ac:dyDescent="0.15">
      <c r="B52" s="484">
        <v>2</v>
      </c>
      <c r="C52" s="484" t="s">
        <v>467</v>
      </c>
      <c r="T52" s="503">
        <v>12</v>
      </c>
      <c r="U52" s="504">
        <v>0.1066</v>
      </c>
    </row>
    <row r="53" spans="2:21" ht="20.100000000000001" customHeight="1" x14ac:dyDescent="0.15">
      <c r="T53" s="503">
        <v>13</v>
      </c>
      <c r="U53" s="504">
        <v>0.10009999999999999</v>
      </c>
    </row>
    <row r="54" spans="2:21" ht="20.100000000000001" customHeight="1" x14ac:dyDescent="0.15">
      <c r="M54" s="482"/>
      <c r="N54" s="482"/>
      <c r="O54" s="482"/>
      <c r="P54" s="482"/>
      <c r="Q54" s="482"/>
      <c r="T54" s="503">
        <v>14</v>
      </c>
      <c r="U54" s="504">
        <v>9.4700000000000006E-2</v>
      </c>
    </row>
    <row r="55" spans="2:21" x14ac:dyDescent="0.15">
      <c r="M55" s="482"/>
      <c r="N55" s="482"/>
      <c r="O55" s="482"/>
      <c r="P55" s="482"/>
      <c r="Q55" s="482"/>
      <c r="T55" s="503">
        <v>15</v>
      </c>
      <c r="U55" s="504">
        <v>8.9899999999999994E-2</v>
      </c>
    </row>
    <row r="56" spans="2:21" x14ac:dyDescent="0.15">
      <c r="M56" s="482"/>
      <c r="N56" s="482"/>
      <c r="O56" s="482"/>
      <c r="P56" s="482"/>
      <c r="Q56" s="482"/>
      <c r="T56" s="503">
        <v>16</v>
      </c>
      <c r="U56" s="504">
        <v>8.5800000000000001E-2</v>
      </c>
    </row>
    <row r="57" spans="2:21" x14ac:dyDescent="0.15">
      <c r="M57" s="482"/>
      <c r="N57" s="482"/>
      <c r="O57" s="482"/>
      <c r="P57" s="482"/>
      <c r="Q57" s="482"/>
      <c r="T57" s="503">
        <v>17</v>
      </c>
      <c r="U57" s="504">
        <v>8.2199999999999995E-2</v>
      </c>
    </row>
    <row r="58" spans="2:21" x14ac:dyDescent="0.15">
      <c r="M58" s="482"/>
      <c r="N58" s="482"/>
      <c r="O58" s="482"/>
      <c r="P58" s="482"/>
      <c r="Q58" s="482"/>
      <c r="T58" s="503">
        <v>18</v>
      </c>
      <c r="U58" s="504">
        <v>7.9000000000000001E-2</v>
      </c>
    </row>
    <row r="59" spans="2:21" x14ac:dyDescent="0.15">
      <c r="M59" s="482"/>
      <c r="N59" s="482"/>
      <c r="O59" s="482"/>
      <c r="P59" s="482"/>
      <c r="Q59" s="482"/>
      <c r="T59" s="503">
        <v>19</v>
      </c>
      <c r="U59" s="504">
        <v>7.6100000000000001E-2</v>
      </c>
    </row>
    <row r="60" spans="2:21" x14ac:dyDescent="0.15">
      <c r="M60" s="482"/>
      <c r="N60" s="482"/>
      <c r="O60" s="482"/>
      <c r="P60" s="482"/>
      <c r="Q60" s="482"/>
      <c r="T60" s="503">
        <v>20</v>
      </c>
      <c r="U60" s="504">
        <v>7.3599999999999999E-2</v>
      </c>
    </row>
    <row r="61" spans="2:21" x14ac:dyDescent="0.15">
      <c r="M61" s="482"/>
      <c r="N61" s="482"/>
      <c r="O61" s="482"/>
      <c r="P61" s="482"/>
      <c r="Q61" s="482"/>
      <c r="T61" s="503">
        <v>21</v>
      </c>
      <c r="U61" s="504">
        <v>7.1300000000000002E-2</v>
      </c>
    </row>
    <row r="62" spans="2:21" x14ac:dyDescent="0.15">
      <c r="M62" s="482"/>
      <c r="N62" s="482"/>
      <c r="O62" s="482"/>
      <c r="P62" s="482"/>
      <c r="Q62" s="482"/>
      <c r="T62" s="503">
        <v>22</v>
      </c>
      <c r="U62" s="504">
        <v>6.9199999999999998E-2</v>
      </c>
    </row>
    <row r="63" spans="2:21" x14ac:dyDescent="0.15">
      <c r="M63" s="482"/>
      <c r="N63" s="482"/>
      <c r="O63" s="482"/>
      <c r="P63" s="482"/>
      <c r="Q63" s="482"/>
      <c r="T63" s="503">
        <v>23</v>
      </c>
      <c r="U63" s="504">
        <v>6.7299999999999999E-2</v>
      </c>
    </row>
    <row r="64" spans="2:21" x14ac:dyDescent="0.15">
      <c r="M64" s="482"/>
      <c r="N64" s="482"/>
      <c r="O64" s="482"/>
      <c r="P64" s="482"/>
      <c r="Q64" s="482"/>
      <c r="T64" s="503">
        <v>24</v>
      </c>
      <c r="U64" s="504">
        <v>6.5600000000000006E-2</v>
      </c>
    </row>
    <row r="65" spans="13:21" x14ac:dyDescent="0.15">
      <c r="M65" s="482"/>
      <c r="N65" s="482"/>
      <c r="O65" s="482"/>
      <c r="P65" s="482"/>
      <c r="Q65" s="482"/>
      <c r="T65" s="503">
        <v>25</v>
      </c>
      <c r="U65" s="504">
        <v>6.4000000000000001E-2</v>
      </c>
    </row>
    <row r="66" spans="13:21" x14ac:dyDescent="0.15">
      <c r="M66" s="482"/>
      <c r="N66" s="482"/>
      <c r="O66" s="482"/>
      <c r="P66" s="482"/>
      <c r="Q66" s="482"/>
      <c r="T66" s="503">
        <v>26</v>
      </c>
      <c r="U66" s="504">
        <v>6.2600000000000003E-2</v>
      </c>
    </row>
    <row r="67" spans="13:21" x14ac:dyDescent="0.15">
      <c r="M67" s="482"/>
      <c r="N67" s="482"/>
      <c r="O67" s="482"/>
      <c r="P67" s="482"/>
      <c r="Q67" s="482"/>
      <c r="T67" s="503">
        <v>27</v>
      </c>
      <c r="U67" s="504">
        <v>6.1199999999999997E-2</v>
      </c>
    </row>
    <row r="68" spans="13:21" x14ac:dyDescent="0.15">
      <c r="M68" s="482"/>
      <c r="N68" s="482"/>
      <c r="O68" s="482"/>
      <c r="P68" s="482"/>
      <c r="Q68" s="482"/>
      <c r="T68" s="503">
        <v>28</v>
      </c>
      <c r="U68" s="504">
        <v>0.06</v>
      </c>
    </row>
    <row r="69" spans="13:21" x14ac:dyDescent="0.15">
      <c r="M69" s="482"/>
      <c r="N69" s="482"/>
      <c r="O69" s="482"/>
      <c r="P69" s="482"/>
      <c r="Q69" s="482"/>
      <c r="T69" s="503">
        <v>29</v>
      </c>
      <c r="U69" s="504">
        <v>5.8900000000000001E-2</v>
      </c>
    </row>
    <row r="70" spans="13:21" x14ac:dyDescent="0.15">
      <c r="M70" s="482"/>
      <c r="N70" s="482"/>
      <c r="O70" s="482"/>
      <c r="P70" s="482"/>
      <c r="Q70" s="482"/>
      <c r="T70" s="503">
        <v>30</v>
      </c>
      <c r="U70" s="504">
        <v>5.7799999999999997E-2</v>
      </c>
    </row>
    <row r="71" spans="13:21" x14ac:dyDescent="0.15">
      <c r="M71" s="482"/>
      <c r="N71" s="482"/>
      <c r="O71" s="482"/>
      <c r="P71" s="482"/>
      <c r="Q71" s="482"/>
      <c r="T71" s="503">
        <v>31</v>
      </c>
      <c r="U71" s="504">
        <v>5.6899999999999999E-2</v>
      </c>
    </row>
    <row r="72" spans="13:21" x14ac:dyDescent="0.15">
      <c r="M72" s="482"/>
      <c r="N72" s="482"/>
      <c r="O72" s="482"/>
      <c r="P72" s="482"/>
      <c r="Q72" s="482"/>
      <c r="T72" s="503">
        <v>32</v>
      </c>
      <c r="U72" s="504">
        <v>5.5899999999999998E-2</v>
      </c>
    </row>
    <row r="73" spans="13:21" x14ac:dyDescent="0.15">
      <c r="M73" s="482"/>
      <c r="N73" s="482"/>
      <c r="O73" s="482"/>
      <c r="P73" s="482"/>
      <c r="Q73" s="482"/>
      <c r="T73" s="503">
        <v>33</v>
      </c>
      <c r="U73" s="504">
        <v>5.5100000000000003E-2</v>
      </c>
    </row>
    <row r="74" spans="13:21" x14ac:dyDescent="0.15">
      <c r="T74" s="503">
        <v>34</v>
      </c>
      <c r="U74" s="504">
        <v>5.4300000000000001E-2</v>
      </c>
    </row>
    <row r="75" spans="13:21" x14ac:dyDescent="0.15">
      <c r="T75" s="503">
        <v>35</v>
      </c>
      <c r="U75" s="504">
        <v>5.3600000000000002E-2</v>
      </c>
    </row>
    <row r="76" spans="13:21" x14ac:dyDescent="0.15">
      <c r="T76" s="503">
        <v>36</v>
      </c>
      <c r="U76" s="504">
        <v>5.2900000000000003E-2</v>
      </c>
    </row>
    <row r="77" spans="13:21" x14ac:dyDescent="0.15">
      <c r="T77" s="503">
        <v>37</v>
      </c>
      <c r="U77" s="504">
        <v>5.2200000000000003E-2</v>
      </c>
    </row>
    <row r="78" spans="13:21" x14ac:dyDescent="0.15">
      <c r="T78" s="503">
        <v>38</v>
      </c>
      <c r="U78" s="504">
        <v>5.16E-2</v>
      </c>
    </row>
    <row r="79" spans="13:21" x14ac:dyDescent="0.15">
      <c r="T79" s="503">
        <v>39</v>
      </c>
      <c r="U79" s="504">
        <v>5.11E-2</v>
      </c>
    </row>
    <row r="80" spans="13: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538</v>
      </c>
      <c r="J1" s="231"/>
    </row>
    <row r="2" spans="1:20" s="224" customFormat="1" ht="25.5" customHeight="1" thickBot="1" x14ac:dyDescent="0.2">
      <c r="B2" s="221" t="s">
        <v>557</v>
      </c>
      <c r="D2" s="224">
        <v>10</v>
      </c>
      <c r="J2" s="221" t="s">
        <v>557</v>
      </c>
      <c r="L2" s="224">
        <v>11</v>
      </c>
    </row>
    <row r="3" spans="1:20" s="224" customFormat="1" ht="25.5" customHeight="1" thickBot="1" x14ac:dyDescent="0.2">
      <c r="B3" s="1205" t="s">
        <v>553</v>
      </c>
      <c r="C3" s="1206"/>
      <c r="D3" s="225" t="s">
        <v>554</v>
      </c>
      <c r="E3" s="1207" t="s">
        <v>555</v>
      </c>
      <c r="F3" s="1206"/>
      <c r="G3" s="1208" t="s">
        <v>556</v>
      </c>
      <c r="H3" s="1209"/>
      <c r="J3" s="1205" t="s">
        <v>553</v>
      </c>
      <c r="K3" s="1206"/>
      <c r="L3" s="225" t="s">
        <v>554</v>
      </c>
      <c r="M3" s="1207" t="s">
        <v>555</v>
      </c>
      <c r="N3" s="1206"/>
      <c r="O3" s="1208" t="s">
        <v>556</v>
      </c>
      <c r="P3" s="1209"/>
      <c r="S3" s="212" t="s">
        <v>371</v>
      </c>
      <c r="T3" s="213" t="s">
        <v>372</v>
      </c>
    </row>
    <row r="4" spans="1:20" ht="25.5" customHeight="1" x14ac:dyDescent="0.15">
      <c r="B4" s="1222">
        <v>1</v>
      </c>
      <c r="C4" s="1223"/>
      <c r="D4" s="226">
        <f>VLOOKUP($D$2,$S$4:$T$58,2,FALSE)</f>
        <v>0.12330000000000001</v>
      </c>
      <c r="E4" s="1224">
        <v>100</v>
      </c>
      <c r="F4" s="1225"/>
      <c r="G4" s="1226">
        <f>B4*D4*E4</f>
        <v>12.33</v>
      </c>
      <c r="H4" s="1227"/>
      <c r="I4" s="222"/>
      <c r="J4" s="1222">
        <v>1</v>
      </c>
      <c r="K4" s="1223"/>
      <c r="L4" s="226">
        <f>VLOOKUP($L$2,$S$4:$T$58,2,FALSE)</f>
        <v>0.1142</v>
      </c>
      <c r="M4" s="1224">
        <v>100</v>
      </c>
      <c r="N4" s="1225"/>
      <c r="O4" s="1226">
        <f>J4*L4*M4</f>
        <v>11.42</v>
      </c>
      <c r="P4" s="1227"/>
      <c r="Q4" s="222"/>
      <c r="R4" s="221"/>
      <c r="S4" s="214">
        <v>5</v>
      </c>
      <c r="T4" s="215">
        <v>0.22459999999999999</v>
      </c>
    </row>
    <row r="5" spans="1:20" ht="25.5" customHeight="1" x14ac:dyDescent="0.15">
      <c r="B5" s="1214">
        <v>2</v>
      </c>
      <c r="C5" s="1215"/>
      <c r="D5" s="227">
        <f t="shared" ref="D5:D21" si="0">VLOOKUP($D$2,$S$4:$T$58,2,FALSE)</f>
        <v>0.12330000000000001</v>
      </c>
      <c r="E5" s="1210">
        <v>100</v>
      </c>
      <c r="F5" s="1211"/>
      <c r="G5" s="1212">
        <f t="shared" ref="G5:G21" si="1">B5*D5*E5</f>
        <v>24.66</v>
      </c>
      <c r="H5" s="1213"/>
      <c r="I5" s="222"/>
      <c r="J5" s="1214">
        <v>2</v>
      </c>
      <c r="K5" s="1215"/>
      <c r="L5" s="227">
        <f t="shared" ref="L5:L21" si="2">VLOOKUP($L$2,$S$4:$T$58,2,FALSE)</f>
        <v>0.1142</v>
      </c>
      <c r="M5" s="1210">
        <v>100</v>
      </c>
      <c r="N5" s="1211"/>
      <c r="O5" s="1212">
        <f t="shared" ref="O5:O18" si="3">J5*L5*M5</f>
        <v>22.84</v>
      </c>
      <c r="P5" s="1213"/>
      <c r="Q5" s="222"/>
      <c r="R5" s="221"/>
      <c r="S5" s="216">
        <v>6</v>
      </c>
      <c r="T5" s="217">
        <v>0.1908</v>
      </c>
    </row>
    <row r="6" spans="1:20" ht="25.5" customHeight="1" x14ac:dyDescent="0.15">
      <c r="B6" s="1214">
        <v>3</v>
      </c>
      <c r="C6" s="1215"/>
      <c r="D6" s="227">
        <f t="shared" si="0"/>
        <v>0.12330000000000001</v>
      </c>
      <c r="E6" s="1210">
        <v>100</v>
      </c>
      <c r="F6" s="1211"/>
      <c r="G6" s="1212">
        <f t="shared" si="1"/>
        <v>36.99</v>
      </c>
      <c r="H6" s="1213"/>
      <c r="I6" s="222"/>
      <c r="J6" s="1214">
        <v>3</v>
      </c>
      <c r="K6" s="1215"/>
      <c r="L6" s="227">
        <f t="shared" si="2"/>
        <v>0.1142</v>
      </c>
      <c r="M6" s="1210">
        <v>100</v>
      </c>
      <c r="N6" s="1211"/>
      <c r="O6" s="1212">
        <f t="shared" si="3"/>
        <v>34.260000000000005</v>
      </c>
      <c r="P6" s="1213"/>
      <c r="Q6" s="222"/>
      <c r="R6" s="221"/>
      <c r="S6" s="216">
        <v>7</v>
      </c>
      <c r="T6" s="217">
        <v>0.1666</v>
      </c>
    </row>
    <row r="7" spans="1:20" ht="25.5" customHeight="1" x14ac:dyDescent="0.15">
      <c r="B7" s="1214">
        <v>4</v>
      </c>
      <c r="C7" s="1215"/>
      <c r="D7" s="227">
        <f t="shared" si="0"/>
        <v>0.12330000000000001</v>
      </c>
      <c r="E7" s="1210">
        <v>100</v>
      </c>
      <c r="F7" s="1211"/>
      <c r="G7" s="1212">
        <f t="shared" si="1"/>
        <v>49.32</v>
      </c>
      <c r="H7" s="1213"/>
      <c r="I7" s="222"/>
      <c r="J7" s="1214">
        <v>4</v>
      </c>
      <c r="K7" s="1215"/>
      <c r="L7" s="227">
        <f t="shared" si="2"/>
        <v>0.1142</v>
      </c>
      <c r="M7" s="1210">
        <v>100</v>
      </c>
      <c r="N7" s="1211"/>
      <c r="O7" s="1212">
        <f t="shared" si="3"/>
        <v>45.68</v>
      </c>
      <c r="P7" s="1213"/>
      <c r="Q7" s="222"/>
      <c r="R7" s="221"/>
      <c r="S7" s="216">
        <v>8</v>
      </c>
      <c r="T7" s="217">
        <v>0.14849999999999999</v>
      </c>
    </row>
    <row r="8" spans="1:20" ht="25.5" customHeight="1" x14ac:dyDescent="0.15">
      <c r="B8" s="1214">
        <v>5</v>
      </c>
      <c r="C8" s="1215"/>
      <c r="D8" s="227">
        <f t="shared" si="0"/>
        <v>0.12330000000000001</v>
      </c>
      <c r="E8" s="1210">
        <v>100</v>
      </c>
      <c r="F8" s="1211"/>
      <c r="G8" s="1212">
        <f t="shared" si="1"/>
        <v>61.650000000000006</v>
      </c>
      <c r="H8" s="1213"/>
      <c r="I8" s="222"/>
      <c r="J8" s="1214">
        <v>5</v>
      </c>
      <c r="K8" s="1215"/>
      <c r="L8" s="227">
        <f t="shared" si="2"/>
        <v>0.1142</v>
      </c>
      <c r="M8" s="1210">
        <v>100</v>
      </c>
      <c r="N8" s="1211"/>
      <c r="O8" s="1212">
        <f t="shared" si="3"/>
        <v>57.099999999999994</v>
      </c>
      <c r="P8" s="1213"/>
      <c r="Q8" s="222"/>
      <c r="R8" s="221"/>
      <c r="S8" s="216">
        <v>9</v>
      </c>
      <c r="T8" s="217">
        <v>0.13450000000000001</v>
      </c>
    </row>
    <row r="9" spans="1:20" ht="25.5" customHeight="1" x14ac:dyDescent="0.15">
      <c r="B9" s="1214">
        <v>6</v>
      </c>
      <c r="C9" s="1215"/>
      <c r="D9" s="227">
        <f t="shared" si="0"/>
        <v>0.12330000000000001</v>
      </c>
      <c r="E9" s="1210">
        <v>100</v>
      </c>
      <c r="F9" s="1211"/>
      <c r="G9" s="1212">
        <f t="shared" si="1"/>
        <v>73.98</v>
      </c>
      <c r="H9" s="1213"/>
      <c r="I9" s="222"/>
      <c r="J9" s="1214">
        <v>6</v>
      </c>
      <c r="K9" s="1215"/>
      <c r="L9" s="227">
        <f t="shared" si="2"/>
        <v>0.1142</v>
      </c>
      <c r="M9" s="1210">
        <v>100</v>
      </c>
      <c r="N9" s="1211"/>
      <c r="O9" s="1212">
        <f t="shared" si="3"/>
        <v>68.52000000000001</v>
      </c>
      <c r="P9" s="1213"/>
      <c r="Q9" s="222"/>
      <c r="R9" s="221"/>
      <c r="S9" s="216">
        <v>10</v>
      </c>
      <c r="T9" s="217">
        <v>0.12330000000000001</v>
      </c>
    </row>
    <row r="10" spans="1:20" ht="25.5" customHeight="1" x14ac:dyDescent="0.15">
      <c r="B10" s="1214">
        <v>7</v>
      </c>
      <c r="C10" s="1215"/>
      <c r="D10" s="227">
        <f t="shared" si="0"/>
        <v>0.12330000000000001</v>
      </c>
      <c r="E10" s="1210">
        <v>100</v>
      </c>
      <c r="F10" s="1211"/>
      <c r="G10" s="1212">
        <f t="shared" si="1"/>
        <v>86.31</v>
      </c>
      <c r="H10" s="1213"/>
      <c r="I10" s="222"/>
      <c r="J10" s="1214">
        <v>7</v>
      </c>
      <c r="K10" s="1215"/>
      <c r="L10" s="227">
        <f t="shared" si="2"/>
        <v>0.1142</v>
      </c>
      <c r="M10" s="1210">
        <v>100</v>
      </c>
      <c r="N10" s="1211"/>
      <c r="O10" s="1212">
        <f t="shared" si="3"/>
        <v>79.94</v>
      </c>
      <c r="P10" s="1213"/>
      <c r="Q10" s="222"/>
      <c r="R10" s="221"/>
      <c r="S10" s="216">
        <v>11</v>
      </c>
      <c r="T10" s="217">
        <v>0.1142</v>
      </c>
    </row>
    <row r="11" spans="1:20" ht="25.5" customHeight="1" x14ac:dyDescent="0.15">
      <c r="B11" s="1214">
        <v>8</v>
      </c>
      <c r="C11" s="1215"/>
      <c r="D11" s="227">
        <f t="shared" si="0"/>
        <v>0.12330000000000001</v>
      </c>
      <c r="E11" s="1210">
        <v>100</v>
      </c>
      <c r="F11" s="1211"/>
      <c r="G11" s="1212">
        <f t="shared" si="1"/>
        <v>98.64</v>
      </c>
      <c r="H11" s="1213"/>
      <c r="I11" s="222"/>
      <c r="J11" s="1214">
        <v>8</v>
      </c>
      <c r="K11" s="1215"/>
      <c r="L11" s="227">
        <f t="shared" si="2"/>
        <v>0.1142</v>
      </c>
      <c r="M11" s="1210">
        <v>100</v>
      </c>
      <c r="N11" s="1211"/>
      <c r="O11" s="1212">
        <f t="shared" si="3"/>
        <v>91.36</v>
      </c>
      <c r="P11" s="1213"/>
      <c r="Q11" s="222"/>
      <c r="R11" s="221"/>
      <c r="S11" s="216">
        <v>12</v>
      </c>
      <c r="T11" s="217">
        <v>0.1066</v>
      </c>
    </row>
    <row r="12" spans="1:20" ht="25.5" customHeight="1" x14ac:dyDescent="0.15">
      <c r="B12" s="1228">
        <v>9</v>
      </c>
      <c r="C12" s="1229"/>
      <c r="D12" s="229">
        <f t="shared" si="0"/>
        <v>0.12330000000000001</v>
      </c>
      <c r="E12" s="1230">
        <v>100</v>
      </c>
      <c r="F12" s="1231"/>
      <c r="G12" s="1232">
        <f t="shared" si="1"/>
        <v>110.97000000000001</v>
      </c>
      <c r="H12" s="1233"/>
      <c r="I12" s="222"/>
      <c r="J12" s="1228">
        <v>9</v>
      </c>
      <c r="K12" s="1229"/>
      <c r="L12" s="229">
        <f t="shared" si="2"/>
        <v>0.1142</v>
      </c>
      <c r="M12" s="1230">
        <v>100</v>
      </c>
      <c r="N12" s="1231"/>
      <c r="O12" s="1232">
        <f t="shared" si="3"/>
        <v>102.78</v>
      </c>
      <c r="P12" s="1233"/>
      <c r="Q12" s="222"/>
      <c r="R12" s="221"/>
      <c r="S12" s="216">
        <v>13</v>
      </c>
      <c r="T12" s="217">
        <v>0.10009999999999999</v>
      </c>
    </row>
    <row r="13" spans="1:20" ht="25.5" customHeight="1" x14ac:dyDescent="0.15">
      <c r="B13" s="1214">
        <v>10</v>
      </c>
      <c r="C13" s="1215"/>
      <c r="D13" s="227">
        <f t="shared" si="0"/>
        <v>0.12330000000000001</v>
      </c>
      <c r="E13" s="1210">
        <v>100</v>
      </c>
      <c r="F13" s="1211"/>
      <c r="G13" s="1212">
        <f t="shared" si="1"/>
        <v>123.30000000000001</v>
      </c>
      <c r="H13" s="1213"/>
      <c r="I13" s="222"/>
      <c r="J13" s="1214">
        <v>10</v>
      </c>
      <c r="K13" s="1215"/>
      <c r="L13" s="227">
        <f t="shared" si="2"/>
        <v>0.1142</v>
      </c>
      <c r="M13" s="1210">
        <v>100</v>
      </c>
      <c r="N13" s="1211"/>
      <c r="O13" s="1212">
        <f t="shared" si="3"/>
        <v>114.19999999999999</v>
      </c>
      <c r="P13" s="1213"/>
      <c r="Q13" s="222"/>
      <c r="R13" s="221"/>
      <c r="S13" s="216">
        <v>14</v>
      </c>
      <c r="T13" s="217">
        <v>9.4700000000000006E-2</v>
      </c>
    </row>
    <row r="14" spans="1:20" ht="25.5" customHeight="1" x14ac:dyDescent="0.15">
      <c r="B14" s="1214">
        <v>11</v>
      </c>
      <c r="C14" s="1215"/>
      <c r="D14" s="227">
        <f t="shared" si="0"/>
        <v>0.12330000000000001</v>
      </c>
      <c r="E14" s="1210">
        <v>100</v>
      </c>
      <c r="F14" s="1211"/>
      <c r="G14" s="1212">
        <f t="shared" si="1"/>
        <v>135.63</v>
      </c>
      <c r="H14" s="1213"/>
      <c r="I14" s="222"/>
      <c r="J14" s="1214">
        <v>11</v>
      </c>
      <c r="K14" s="1215"/>
      <c r="L14" s="227">
        <f t="shared" si="2"/>
        <v>0.1142</v>
      </c>
      <c r="M14" s="1210">
        <v>100</v>
      </c>
      <c r="N14" s="1211"/>
      <c r="O14" s="1212">
        <f t="shared" si="3"/>
        <v>125.62</v>
      </c>
      <c r="P14" s="1213"/>
      <c r="Q14" s="222"/>
      <c r="R14" s="221"/>
      <c r="S14" s="216">
        <v>15</v>
      </c>
      <c r="T14" s="217">
        <v>8.9899999999999994E-2</v>
      </c>
    </row>
    <row r="15" spans="1:20" ht="25.5" customHeight="1" x14ac:dyDescent="0.15">
      <c r="B15" s="1214">
        <v>12</v>
      </c>
      <c r="C15" s="1215"/>
      <c r="D15" s="227">
        <f t="shared" si="0"/>
        <v>0.12330000000000001</v>
      </c>
      <c r="E15" s="1210">
        <v>100</v>
      </c>
      <c r="F15" s="1211"/>
      <c r="G15" s="1212">
        <f t="shared" si="1"/>
        <v>147.96</v>
      </c>
      <c r="H15" s="1213"/>
      <c r="I15" s="222"/>
      <c r="J15" s="1214">
        <v>12</v>
      </c>
      <c r="K15" s="1215"/>
      <c r="L15" s="227">
        <f t="shared" si="2"/>
        <v>0.1142</v>
      </c>
      <c r="M15" s="1210">
        <v>100</v>
      </c>
      <c r="N15" s="1211"/>
      <c r="O15" s="1212">
        <f t="shared" si="3"/>
        <v>137.04000000000002</v>
      </c>
      <c r="P15" s="1213"/>
      <c r="Q15" s="222"/>
      <c r="R15" s="221"/>
      <c r="S15" s="216">
        <v>16</v>
      </c>
      <c r="T15" s="217">
        <v>8.5800000000000001E-2</v>
      </c>
    </row>
    <row r="16" spans="1:20" ht="25.5" customHeight="1" x14ac:dyDescent="0.15">
      <c r="B16" s="1214">
        <v>13</v>
      </c>
      <c r="C16" s="1215"/>
      <c r="D16" s="227">
        <f t="shared" si="0"/>
        <v>0.12330000000000001</v>
      </c>
      <c r="E16" s="1210">
        <v>100</v>
      </c>
      <c r="F16" s="1211"/>
      <c r="G16" s="1212">
        <f t="shared" si="1"/>
        <v>160.29</v>
      </c>
      <c r="H16" s="1213"/>
      <c r="I16" s="222"/>
      <c r="J16" s="1214">
        <v>13</v>
      </c>
      <c r="K16" s="1215"/>
      <c r="L16" s="227">
        <f t="shared" si="2"/>
        <v>0.1142</v>
      </c>
      <c r="M16" s="1210">
        <v>100</v>
      </c>
      <c r="N16" s="1211"/>
      <c r="O16" s="1212">
        <f t="shared" si="3"/>
        <v>148.45999999999998</v>
      </c>
      <c r="P16" s="1213"/>
      <c r="Q16" s="222"/>
      <c r="R16" s="221"/>
      <c r="S16" s="216">
        <v>17</v>
      </c>
      <c r="T16" s="217">
        <v>8.2199999999999995E-2</v>
      </c>
    </row>
    <row r="17" spans="2:23" ht="25.5" customHeight="1" x14ac:dyDescent="0.15">
      <c r="B17" s="1214">
        <v>14</v>
      </c>
      <c r="C17" s="1215"/>
      <c r="D17" s="227">
        <f t="shared" si="0"/>
        <v>0.12330000000000001</v>
      </c>
      <c r="E17" s="1210">
        <v>100</v>
      </c>
      <c r="F17" s="1211"/>
      <c r="G17" s="1212">
        <f t="shared" si="1"/>
        <v>172.62</v>
      </c>
      <c r="H17" s="1213"/>
      <c r="I17" s="222"/>
      <c r="J17" s="1214">
        <v>14</v>
      </c>
      <c r="K17" s="1215"/>
      <c r="L17" s="227">
        <f t="shared" si="2"/>
        <v>0.1142</v>
      </c>
      <c r="M17" s="1210">
        <v>100</v>
      </c>
      <c r="N17" s="1211"/>
      <c r="O17" s="1212">
        <f t="shared" si="3"/>
        <v>159.88</v>
      </c>
      <c r="P17" s="1213"/>
      <c r="Q17" s="222"/>
      <c r="R17" s="221"/>
      <c r="S17" s="216">
        <v>18</v>
      </c>
      <c r="T17" s="217">
        <v>7.9000000000000001E-2</v>
      </c>
    </row>
    <row r="18" spans="2:23" ht="25.5" customHeight="1" x14ac:dyDescent="0.15">
      <c r="B18" s="1214">
        <v>15</v>
      </c>
      <c r="C18" s="1215"/>
      <c r="D18" s="227">
        <f t="shared" si="0"/>
        <v>0.12330000000000001</v>
      </c>
      <c r="E18" s="1210">
        <v>100</v>
      </c>
      <c r="F18" s="1211"/>
      <c r="G18" s="1212">
        <f t="shared" si="1"/>
        <v>184.95000000000002</v>
      </c>
      <c r="H18" s="1213"/>
      <c r="I18" s="222"/>
      <c r="J18" s="1214">
        <v>15</v>
      </c>
      <c r="K18" s="1215"/>
      <c r="L18" s="227">
        <f t="shared" si="2"/>
        <v>0.1142</v>
      </c>
      <c r="M18" s="1210">
        <v>100</v>
      </c>
      <c r="N18" s="1211"/>
      <c r="O18" s="1212">
        <f t="shared" si="3"/>
        <v>171.29999999999998</v>
      </c>
      <c r="P18" s="1213"/>
      <c r="Q18" s="222"/>
      <c r="R18" s="221"/>
      <c r="S18" s="216">
        <v>19</v>
      </c>
      <c r="T18" s="217">
        <v>7.6100000000000001E-2</v>
      </c>
    </row>
    <row r="19" spans="2:23" ht="25.5" customHeight="1" x14ac:dyDescent="0.15">
      <c r="B19" s="1214">
        <v>16</v>
      </c>
      <c r="C19" s="1215"/>
      <c r="D19" s="227">
        <f t="shared" si="0"/>
        <v>0.12330000000000001</v>
      </c>
      <c r="E19" s="1210">
        <v>100</v>
      </c>
      <c r="F19" s="1211"/>
      <c r="G19" s="1212">
        <f t="shared" si="1"/>
        <v>197.28</v>
      </c>
      <c r="H19" s="1213"/>
      <c r="I19" s="222"/>
      <c r="J19" s="1214">
        <v>16</v>
      </c>
      <c r="K19" s="1215"/>
      <c r="L19" s="227">
        <f t="shared" si="2"/>
        <v>0.1142</v>
      </c>
      <c r="M19" s="1210">
        <v>100</v>
      </c>
      <c r="N19" s="1211"/>
      <c r="O19" s="1212">
        <f t="shared" ref="O19" si="4">J19*L19*M19</f>
        <v>182.72</v>
      </c>
      <c r="P19" s="1213"/>
      <c r="Q19" s="222"/>
      <c r="R19" s="221"/>
      <c r="S19" s="216">
        <v>20</v>
      </c>
      <c r="T19" s="217">
        <v>7.3599999999999999E-2</v>
      </c>
    </row>
    <row r="20" spans="2:23" ht="25.5" customHeight="1" x14ac:dyDescent="0.15">
      <c r="B20" s="1228">
        <v>17</v>
      </c>
      <c r="C20" s="1229"/>
      <c r="D20" s="229">
        <f t="shared" si="0"/>
        <v>0.12330000000000001</v>
      </c>
      <c r="E20" s="1230">
        <v>100</v>
      </c>
      <c r="F20" s="1231"/>
      <c r="G20" s="1232">
        <f t="shared" si="1"/>
        <v>209.61000000000004</v>
      </c>
      <c r="H20" s="1233"/>
      <c r="I20" s="222"/>
      <c r="J20" s="1214">
        <v>17</v>
      </c>
      <c r="K20" s="1215"/>
      <c r="L20" s="227">
        <f t="shared" si="2"/>
        <v>0.1142</v>
      </c>
      <c r="M20" s="1210">
        <v>100</v>
      </c>
      <c r="N20" s="1211"/>
      <c r="O20" s="1212">
        <f t="shared" ref="O20:O21" si="5">J20*L20*M20</f>
        <v>194.14000000000001</v>
      </c>
      <c r="P20" s="1213"/>
      <c r="Q20" s="222"/>
      <c r="R20" s="221"/>
      <c r="S20" s="216">
        <v>21</v>
      </c>
      <c r="T20" s="217">
        <v>7.1300000000000002E-2</v>
      </c>
    </row>
    <row r="21" spans="2:23" ht="25.5" customHeight="1" x14ac:dyDescent="0.15">
      <c r="B21" s="1214">
        <v>18</v>
      </c>
      <c r="C21" s="1215"/>
      <c r="D21" s="227">
        <f t="shared" si="0"/>
        <v>0.12330000000000001</v>
      </c>
      <c r="E21" s="1210">
        <v>100</v>
      </c>
      <c r="F21" s="1211"/>
      <c r="G21" s="1212">
        <f t="shared" si="1"/>
        <v>221.94000000000003</v>
      </c>
      <c r="H21" s="1213"/>
      <c r="I21" s="222"/>
      <c r="J21" s="1228">
        <v>18</v>
      </c>
      <c r="K21" s="1229"/>
      <c r="L21" s="229">
        <f t="shared" si="2"/>
        <v>0.1142</v>
      </c>
      <c r="M21" s="1230">
        <v>100</v>
      </c>
      <c r="N21" s="1231"/>
      <c r="O21" s="1232">
        <f t="shared" si="5"/>
        <v>205.56</v>
      </c>
      <c r="P21" s="1233"/>
      <c r="Q21" s="222"/>
      <c r="R21" s="221"/>
      <c r="S21" s="216">
        <v>22</v>
      </c>
      <c r="T21" s="217">
        <v>6.9199999999999998E-2</v>
      </c>
    </row>
    <row r="22" spans="2:23" ht="25.5" customHeight="1" thickBot="1" x14ac:dyDescent="0.2">
      <c r="B22" s="1216"/>
      <c r="C22" s="1217"/>
      <c r="D22" s="228"/>
      <c r="E22" s="1218"/>
      <c r="F22" s="1219"/>
      <c r="G22" s="1220"/>
      <c r="H22" s="1221"/>
      <c r="I22" s="222"/>
      <c r="J22" s="1216"/>
      <c r="K22" s="1217"/>
      <c r="L22" s="228"/>
      <c r="M22" s="1218"/>
      <c r="N22" s="1219"/>
      <c r="O22" s="1220"/>
      <c r="P22" s="1221"/>
      <c r="Q22" s="222"/>
      <c r="R22" s="221"/>
      <c r="S22" s="216">
        <v>23</v>
      </c>
      <c r="T22" s="217">
        <v>6.7299999999999999E-2</v>
      </c>
    </row>
    <row r="23" spans="2:23" x14ac:dyDescent="0.15">
      <c r="S23" s="216">
        <v>24</v>
      </c>
      <c r="T23" s="217">
        <v>6.5600000000000006E-2</v>
      </c>
    </row>
    <row r="24" spans="2:23" s="224" customFormat="1" ht="25.5" customHeight="1" thickBot="1" x14ac:dyDescent="0.2">
      <c r="B24" s="221" t="s">
        <v>557</v>
      </c>
      <c r="D24" s="224">
        <v>15</v>
      </c>
      <c r="J24" s="221" t="s">
        <v>557</v>
      </c>
      <c r="L24" s="224">
        <v>20</v>
      </c>
      <c r="R24" s="220"/>
      <c r="S24" s="216">
        <v>25</v>
      </c>
      <c r="T24" s="217">
        <v>6.4000000000000001E-2</v>
      </c>
      <c r="U24" s="220"/>
      <c r="V24" s="220"/>
      <c r="W24" s="220"/>
    </row>
    <row r="25" spans="2:23" s="224" customFormat="1" ht="25.5" customHeight="1" thickBot="1" x14ac:dyDescent="0.2">
      <c r="B25" s="1205" t="s">
        <v>553</v>
      </c>
      <c r="C25" s="1206"/>
      <c r="D25" s="225" t="s">
        <v>554</v>
      </c>
      <c r="E25" s="1207" t="s">
        <v>555</v>
      </c>
      <c r="F25" s="1206"/>
      <c r="G25" s="1208" t="s">
        <v>556</v>
      </c>
      <c r="H25" s="1209"/>
      <c r="J25" s="1205" t="s">
        <v>553</v>
      </c>
      <c r="K25" s="1206"/>
      <c r="L25" s="225" t="s">
        <v>554</v>
      </c>
      <c r="M25" s="1207" t="s">
        <v>555</v>
      </c>
      <c r="N25" s="1206"/>
      <c r="O25" s="1208" t="s">
        <v>556</v>
      </c>
      <c r="P25" s="1209"/>
      <c r="R25" s="220"/>
      <c r="S25" s="216">
        <v>26</v>
      </c>
      <c r="T25" s="217">
        <v>6.2600000000000003E-2</v>
      </c>
      <c r="U25" s="220"/>
      <c r="V25" s="220"/>
      <c r="W25" s="220"/>
    </row>
    <row r="26" spans="2:23" ht="25.5" customHeight="1" x14ac:dyDescent="0.15">
      <c r="B26" s="1222">
        <v>1</v>
      </c>
      <c r="C26" s="1223"/>
      <c r="D26" s="226">
        <f t="shared" ref="D26:D40" si="6">VLOOKUP($D$24,$S$4:$T$58,2,FALSE)</f>
        <v>8.9899999999999994E-2</v>
      </c>
      <c r="E26" s="1224">
        <v>100</v>
      </c>
      <c r="F26" s="1225"/>
      <c r="G26" s="1226">
        <f>B26*D26*E26</f>
        <v>8.99</v>
      </c>
      <c r="H26" s="1227"/>
      <c r="I26" s="222"/>
      <c r="J26" s="1222">
        <v>1</v>
      </c>
      <c r="K26" s="1223"/>
      <c r="L26" s="226">
        <f t="shared" ref="L26:L40" si="7">VLOOKUP($L$24,$S$4:$T$58,2,FALSE)</f>
        <v>7.3599999999999999E-2</v>
      </c>
      <c r="M26" s="1224">
        <v>100</v>
      </c>
      <c r="N26" s="1225"/>
      <c r="O26" s="1226">
        <f>J26*L26*M26</f>
        <v>7.3599999999999994</v>
      </c>
      <c r="P26" s="1227"/>
      <c r="Q26" s="222"/>
      <c r="S26" s="216">
        <v>27</v>
      </c>
      <c r="T26" s="217">
        <v>6.1199999999999997E-2</v>
      </c>
    </row>
    <row r="27" spans="2:23" ht="25.5" customHeight="1" x14ac:dyDescent="0.15">
      <c r="B27" s="1214">
        <v>2</v>
      </c>
      <c r="C27" s="1215"/>
      <c r="D27" s="227">
        <f t="shared" si="6"/>
        <v>8.9899999999999994E-2</v>
      </c>
      <c r="E27" s="1210">
        <v>100</v>
      </c>
      <c r="F27" s="1211"/>
      <c r="G27" s="1212">
        <f t="shared" ref="G27:G34" si="8">B27*D27*E27</f>
        <v>17.98</v>
      </c>
      <c r="H27" s="1213"/>
      <c r="I27" s="222"/>
      <c r="J27" s="1214">
        <v>2</v>
      </c>
      <c r="K27" s="1215"/>
      <c r="L27" s="227">
        <f t="shared" si="7"/>
        <v>7.3599999999999999E-2</v>
      </c>
      <c r="M27" s="1210">
        <v>100</v>
      </c>
      <c r="N27" s="1211"/>
      <c r="O27" s="1212">
        <f t="shared" ref="O27:O43" si="9">J27*L27*M27</f>
        <v>14.719999999999999</v>
      </c>
      <c r="P27" s="1213"/>
      <c r="Q27" s="222"/>
      <c r="S27" s="216">
        <v>28</v>
      </c>
      <c r="T27" s="217">
        <v>0.06</v>
      </c>
    </row>
    <row r="28" spans="2:23" ht="25.5" customHeight="1" x14ac:dyDescent="0.15">
      <c r="B28" s="1214">
        <v>3</v>
      </c>
      <c r="C28" s="1215"/>
      <c r="D28" s="227">
        <f t="shared" si="6"/>
        <v>8.9899999999999994E-2</v>
      </c>
      <c r="E28" s="1210">
        <v>100</v>
      </c>
      <c r="F28" s="1211"/>
      <c r="G28" s="1212">
        <f t="shared" si="8"/>
        <v>26.97</v>
      </c>
      <c r="H28" s="1213"/>
      <c r="I28" s="222"/>
      <c r="J28" s="1214">
        <v>3</v>
      </c>
      <c r="K28" s="1215"/>
      <c r="L28" s="227">
        <f t="shared" si="7"/>
        <v>7.3599999999999999E-2</v>
      </c>
      <c r="M28" s="1210">
        <v>100</v>
      </c>
      <c r="N28" s="1211"/>
      <c r="O28" s="1212">
        <f t="shared" si="9"/>
        <v>22.08</v>
      </c>
      <c r="P28" s="1213"/>
      <c r="Q28" s="222"/>
      <c r="S28" s="216">
        <v>29</v>
      </c>
      <c r="T28" s="217">
        <v>5.8900000000000001E-2</v>
      </c>
    </row>
    <row r="29" spans="2:23" ht="25.5" customHeight="1" x14ac:dyDescent="0.15">
      <c r="B29" s="1214">
        <v>4</v>
      </c>
      <c r="C29" s="1215"/>
      <c r="D29" s="227">
        <f t="shared" si="6"/>
        <v>8.9899999999999994E-2</v>
      </c>
      <c r="E29" s="1210">
        <v>100</v>
      </c>
      <c r="F29" s="1211"/>
      <c r="G29" s="1212">
        <f t="shared" si="8"/>
        <v>35.96</v>
      </c>
      <c r="H29" s="1213"/>
      <c r="I29" s="222"/>
      <c r="J29" s="1214">
        <v>4</v>
      </c>
      <c r="K29" s="1215"/>
      <c r="L29" s="227">
        <f t="shared" si="7"/>
        <v>7.3599999999999999E-2</v>
      </c>
      <c r="M29" s="1210">
        <v>100</v>
      </c>
      <c r="N29" s="1211"/>
      <c r="O29" s="1212">
        <f t="shared" si="9"/>
        <v>29.439999999999998</v>
      </c>
      <c r="P29" s="1213"/>
      <c r="Q29" s="222"/>
      <c r="S29" s="216">
        <v>30</v>
      </c>
      <c r="T29" s="217">
        <v>5.7799999999999997E-2</v>
      </c>
    </row>
    <row r="30" spans="2:23" ht="25.5" customHeight="1" x14ac:dyDescent="0.15">
      <c r="B30" s="1214">
        <v>5</v>
      </c>
      <c r="C30" s="1215"/>
      <c r="D30" s="227">
        <f t="shared" si="6"/>
        <v>8.9899999999999994E-2</v>
      </c>
      <c r="E30" s="1210">
        <v>100</v>
      </c>
      <c r="F30" s="1211"/>
      <c r="G30" s="1212">
        <f t="shared" si="8"/>
        <v>44.949999999999996</v>
      </c>
      <c r="H30" s="1213"/>
      <c r="I30" s="222"/>
      <c r="J30" s="1214">
        <v>5</v>
      </c>
      <c r="K30" s="1215"/>
      <c r="L30" s="227">
        <f t="shared" si="7"/>
        <v>7.3599999999999999E-2</v>
      </c>
      <c r="M30" s="1210">
        <v>100</v>
      </c>
      <c r="N30" s="1211"/>
      <c r="O30" s="1212">
        <f t="shared" si="9"/>
        <v>36.799999999999997</v>
      </c>
      <c r="P30" s="1213"/>
      <c r="Q30" s="222"/>
      <c r="S30" s="216">
        <v>31</v>
      </c>
      <c r="T30" s="217">
        <v>5.6899999999999999E-2</v>
      </c>
    </row>
    <row r="31" spans="2:23" ht="25.5" customHeight="1" x14ac:dyDescent="0.15">
      <c r="B31" s="1214">
        <v>6</v>
      </c>
      <c r="C31" s="1215"/>
      <c r="D31" s="227">
        <f t="shared" si="6"/>
        <v>8.9899999999999994E-2</v>
      </c>
      <c r="E31" s="1210">
        <v>100</v>
      </c>
      <c r="F31" s="1211"/>
      <c r="G31" s="1212">
        <f t="shared" si="8"/>
        <v>53.94</v>
      </c>
      <c r="H31" s="1213"/>
      <c r="I31" s="222"/>
      <c r="J31" s="1214">
        <v>6</v>
      </c>
      <c r="K31" s="1215"/>
      <c r="L31" s="227">
        <f t="shared" si="7"/>
        <v>7.3599999999999999E-2</v>
      </c>
      <c r="M31" s="1210">
        <v>100</v>
      </c>
      <c r="N31" s="1211"/>
      <c r="O31" s="1212">
        <f t="shared" si="9"/>
        <v>44.16</v>
      </c>
      <c r="P31" s="1213"/>
      <c r="Q31" s="222"/>
      <c r="S31" s="216">
        <v>32</v>
      </c>
      <c r="T31" s="217">
        <v>5.5899999999999998E-2</v>
      </c>
    </row>
    <row r="32" spans="2:23" ht="25.5" customHeight="1" x14ac:dyDescent="0.15">
      <c r="B32" s="1214">
        <v>7</v>
      </c>
      <c r="C32" s="1215"/>
      <c r="D32" s="227">
        <f t="shared" si="6"/>
        <v>8.9899999999999994E-2</v>
      </c>
      <c r="E32" s="1210">
        <v>100</v>
      </c>
      <c r="F32" s="1211"/>
      <c r="G32" s="1212">
        <f t="shared" si="8"/>
        <v>62.93</v>
      </c>
      <c r="H32" s="1213"/>
      <c r="I32" s="222"/>
      <c r="J32" s="1214">
        <v>7</v>
      </c>
      <c r="K32" s="1215"/>
      <c r="L32" s="227">
        <f t="shared" si="7"/>
        <v>7.3599999999999999E-2</v>
      </c>
      <c r="M32" s="1210">
        <v>100</v>
      </c>
      <c r="N32" s="1211"/>
      <c r="O32" s="1212">
        <f t="shared" si="9"/>
        <v>51.519999999999996</v>
      </c>
      <c r="P32" s="1213"/>
      <c r="Q32" s="222"/>
      <c r="S32" s="216">
        <v>33</v>
      </c>
      <c r="T32" s="217">
        <v>5.5100000000000003E-2</v>
      </c>
    </row>
    <row r="33" spans="2:20" ht="25.5" customHeight="1" x14ac:dyDescent="0.15">
      <c r="B33" s="1214">
        <v>8</v>
      </c>
      <c r="C33" s="1215"/>
      <c r="D33" s="227">
        <f t="shared" si="6"/>
        <v>8.9899999999999994E-2</v>
      </c>
      <c r="E33" s="1210">
        <v>100</v>
      </c>
      <c r="F33" s="1211"/>
      <c r="G33" s="1212">
        <f t="shared" si="8"/>
        <v>71.92</v>
      </c>
      <c r="H33" s="1213"/>
      <c r="I33" s="222"/>
      <c r="J33" s="1214">
        <v>8</v>
      </c>
      <c r="K33" s="1215"/>
      <c r="L33" s="227">
        <f t="shared" si="7"/>
        <v>7.3599999999999999E-2</v>
      </c>
      <c r="M33" s="1210">
        <v>100</v>
      </c>
      <c r="N33" s="1211"/>
      <c r="O33" s="1212">
        <f t="shared" si="9"/>
        <v>58.879999999999995</v>
      </c>
      <c r="P33" s="1213"/>
      <c r="Q33" s="222"/>
      <c r="S33" s="216">
        <v>34</v>
      </c>
      <c r="T33" s="217">
        <v>5.4300000000000001E-2</v>
      </c>
    </row>
    <row r="34" spans="2:20" ht="25.5" customHeight="1" x14ac:dyDescent="0.15">
      <c r="B34" s="1214">
        <v>9</v>
      </c>
      <c r="C34" s="1215"/>
      <c r="D34" s="227">
        <f t="shared" si="6"/>
        <v>8.9899999999999994E-2</v>
      </c>
      <c r="E34" s="1210">
        <v>100</v>
      </c>
      <c r="F34" s="1211"/>
      <c r="G34" s="1212">
        <f t="shared" si="8"/>
        <v>80.91</v>
      </c>
      <c r="H34" s="1213"/>
      <c r="I34" s="222"/>
      <c r="J34" s="1214">
        <v>9</v>
      </c>
      <c r="K34" s="1215"/>
      <c r="L34" s="227">
        <f t="shared" si="7"/>
        <v>7.3599999999999999E-2</v>
      </c>
      <c r="M34" s="1210">
        <v>100</v>
      </c>
      <c r="N34" s="1211"/>
      <c r="O34" s="1212">
        <f t="shared" si="9"/>
        <v>66.239999999999995</v>
      </c>
      <c r="P34" s="1213"/>
      <c r="Q34" s="222"/>
      <c r="S34" s="216">
        <v>35</v>
      </c>
      <c r="T34" s="217">
        <v>5.3600000000000002E-2</v>
      </c>
    </row>
    <row r="35" spans="2:20" ht="25.5" customHeight="1" x14ac:dyDescent="0.15">
      <c r="B35" s="1214">
        <v>10</v>
      </c>
      <c r="C35" s="1215"/>
      <c r="D35" s="227">
        <f t="shared" si="6"/>
        <v>8.9899999999999994E-2</v>
      </c>
      <c r="E35" s="1210">
        <v>100</v>
      </c>
      <c r="F35" s="1211"/>
      <c r="G35" s="1212">
        <f t="shared" ref="G35:G36" si="10">B35*D35*E35</f>
        <v>89.899999999999991</v>
      </c>
      <c r="H35" s="1213"/>
      <c r="I35" s="222"/>
      <c r="J35" s="1214">
        <v>10</v>
      </c>
      <c r="K35" s="1215"/>
      <c r="L35" s="227">
        <f t="shared" si="7"/>
        <v>7.3599999999999999E-2</v>
      </c>
      <c r="M35" s="1210">
        <v>100</v>
      </c>
      <c r="N35" s="1211"/>
      <c r="O35" s="1212">
        <f t="shared" si="9"/>
        <v>73.599999999999994</v>
      </c>
      <c r="P35" s="1213"/>
      <c r="Q35" s="222"/>
      <c r="S35" s="216">
        <v>36</v>
      </c>
      <c r="T35" s="217">
        <v>5.2900000000000003E-2</v>
      </c>
    </row>
    <row r="36" spans="2:20" ht="25.5" customHeight="1" x14ac:dyDescent="0.15">
      <c r="B36" s="1214">
        <v>11</v>
      </c>
      <c r="C36" s="1215"/>
      <c r="D36" s="227">
        <f t="shared" si="6"/>
        <v>8.9899999999999994E-2</v>
      </c>
      <c r="E36" s="1210">
        <v>100</v>
      </c>
      <c r="F36" s="1211"/>
      <c r="G36" s="1212">
        <f t="shared" si="10"/>
        <v>98.889999999999986</v>
      </c>
      <c r="H36" s="1213"/>
      <c r="I36" s="222"/>
      <c r="J36" s="1214">
        <v>11</v>
      </c>
      <c r="K36" s="1215"/>
      <c r="L36" s="227">
        <f t="shared" si="7"/>
        <v>7.3599999999999999E-2</v>
      </c>
      <c r="M36" s="1210">
        <v>100</v>
      </c>
      <c r="N36" s="1211"/>
      <c r="O36" s="1212">
        <f t="shared" si="9"/>
        <v>80.959999999999994</v>
      </c>
      <c r="P36" s="1213"/>
      <c r="Q36" s="222"/>
      <c r="S36" s="216">
        <v>37</v>
      </c>
      <c r="T36" s="217">
        <v>5.2200000000000003E-2</v>
      </c>
    </row>
    <row r="37" spans="2:20" ht="25.5" customHeight="1" x14ac:dyDescent="0.15">
      <c r="B37" s="1228">
        <v>12</v>
      </c>
      <c r="C37" s="1229"/>
      <c r="D37" s="229">
        <f t="shared" si="6"/>
        <v>8.9899999999999994E-2</v>
      </c>
      <c r="E37" s="1230">
        <v>100</v>
      </c>
      <c r="F37" s="1231"/>
      <c r="G37" s="1232">
        <f t="shared" ref="G37" si="11">B37*D37*E37</f>
        <v>107.88</v>
      </c>
      <c r="H37" s="1233"/>
      <c r="I37" s="222"/>
      <c r="J37" s="1214">
        <v>12</v>
      </c>
      <c r="K37" s="1215"/>
      <c r="L37" s="227">
        <f t="shared" si="7"/>
        <v>7.3599999999999999E-2</v>
      </c>
      <c r="M37" s="1210">
        <v>100</v>
      </c>
      <c r="N37" s="1211"/>
      <c r="O37" s="1212">
        <f t="shared" si="9"/>
        <v>88.32</v>
      </c>
      <c r="P37" s="1213"/>
      <c r="Q37" s="222"/>
      <c r="S37" s="216">
        <v>38</v>
      </c>
      <c r="T37" s="217">
        <v>5.16E-2</v>
      </c>
    </row>
    <row r="38" spans="2:20" ht="25.5" customHeight="1" x14ac:dyDescent="0.15">
      <c r="B38" s="1214">
        <v>13</v>
      </c>
      <c r="C38" s="1215"/>
      <c r="D38" s="227">
        <f t="shared" si="6"/>
        <v>8.9899999999999994E-2</v>
      </c>
      <c r="E38" s="1210">
        <v>100</v>
      </c>
      <c r="F38" s="1211"/>
      <c r="G38" s="1212">
        <f t="shared" ref="G38:G40" si="12">B38*D38*E38</f>
        <v>116.86999999999999</v>
      </c>
      <c r="H38" s="1213"/>
      <c r="I38" s="222"/>
      <c r="J38" s="1214">
        <v>13</v>
      </c>
      <c r="K38" s="1215"/>
      <c r="L38" s="227">
        <f t="shared" si="7"/>
        <v>7.3599999999999999E-2</v>
      </c>
      <c r="M38" s="1210">
        <v>100</v>
      </c>
      <c r="N38" s="1211"/>
      <c r="O38" s="1212">
        <f t="shared" si="9"/>
        <v>95.679999999999993</v>
      </c>
      <c r="P38" s="1213"/>
      <c r="Q38" s="222"/>
      <c r="S38" s="216">
        <v>39</v>
      </c>
      <c r="T38" s="217">
        <v>5.11E-2</v>
      </c>
    </row>
    <row r="39" spans="2:20" ht="25.5" customHeight="1" x14ac:dyDescent="0.15">
      <c r="B39" s="1214">
        <v>14</v>
      </c>
      <c r="C39" s="1215"/>
      <c r="D39" s="227">
        <f t="shared" si="6"/>
        <v>8.9899999999999994E-2</v>
      </c>
      <c r="E39" s="1210">
        <v>100</v>
      </c>
      <c r="F39" s="1211"/>
      <c r="G39" s="1212">
        <f t="shared" si="12"/>
        <v>125.86</v>
      </c>
      <c r="H39" s="1213"/>
      <c r="I39" s="222"/>
      <c r="J39" s="1228">
        <v>14</v>
      </c>
      <c r="K39" s="1229"/>
      <c r="L39" s="229">
        <f t="shared" si="7"/>
        <v>7.3599999999999999E-2</v>
      </c>
      <c r="M39" s="1230">
        <v>100</v>
      </c>
      <c r="N39" s="1231"/>
      <c r="O39" s="1232">
        <f t="shared" si="9"/>
        <v>103.03999999999999</v>
      </c>
      <c r="P39" s="1233"/>
      <c r="Q39" s="222"/>
      <c r="S39" s="216">
        <v>40</v>
      </c>
      <c r="T39" s="217">
        <v>5.0500000000000003E-2</v>
      </c>
    </row>
    <row r="40" spans="2:20" ht="25.5" customHeight="1" x14ac:dyDescent="0.15">
      <c r="B40" s="1214">
        <v>15</v>
      </c>
      <c r="C40" s="1215"/>
      <c r="D40" s="227">
        <f t="shared" si="6"/>
        <v>8.9899999999999994E-2</v>
      </c>
      <c r="E40" s="1210">
        <v>100</v>
      </c>
      <c r="F40" s="1211"/>
      <c r="G40" s="1212">
        <f t="shared" si="12"/>
        <v>134.85</v>
      </c>
      <c r="H40" s="1213"/>
      <c r="I40" s="222"/>
      <c r="J40" s="1214">
        <v>15</v>
      </c>
      <c r="K40" s="1215"/>
      <c r="L40" s="227">
        <f t="shared" si="7"/>
        <v>7.3599999999999999E-2</v>
      </c>
      <c r="M40" s="1210">
        <v>100</v>
      </c>
      <c r="N40" s="1211"/>
      <c r="O40" s="1212">
        <f t="shared" si="9"/>
        <v>110.4</v>
      </c>
      <c r="P40" s="1213"/>
      <c r="Q40" s="222"/>
      <c r="S40" s="216">
        <v>41</v>
      </c>
      <c r="T40" s="217">
        <v>0.05</v>
      </c>
    </row>
    <row r="41" spans="2:20" ht="25.5" customHeight="1" x14ac:dyDescent="0.15">
      <c r="B41" s="1214" t="s">
        <v>559</v>
      </c>
      <c r="C41" s="1215"/>
      <c r="D41" s="227" t="s">
        <v>559</v>
      </c>
      <c r="E41" s="1210" t="s">
        <v>558</v>
      </c>
      <c r="F41" s="1211"/>
      <c r="G41" s="1212" t="s">
        <v>558</v>
      </c>
      <c r="H41" s="1213"/>
      <c r="I41" s="222"/>
      <c r="J41" s="1214" t="s">
        <v>559</v>
      </c>
      <c r="K41" s="1215"/>
      <c r="L41" s="227" t="s">
        <v>559</v>
      </c>
      <c r="M41" s="1210" t="s">
        <v>559</v>
      </c>
      <c r="N41" s="1211"/>
      <c r="O41" s="1212" t="s">
        <v>559</v>
      </c>
      <c r="P41" s="1213"/>
      <c r="Q41" s="222"/>
      <c r="S41" s="216">
        <v>42</v>
      </c>
      <c r="T41" s="217">
        <v>4.9500000000000002E-2</v>
      </c>
    </row>
    <row r="42" spans="2:20" ht="25.5" customHeight="1" x14ac:dyDescent="0.15">
      <c r="B42" s="1214">
        <v>22</v>
      </c>
      <c r="C42" s="1215"/>
      <c r="D42" s="227">
        <f>VLOOKUP($D$24,$S$4:$T$58,2,FALSE)</f>
        <v>8.9899999999999994E-2</v>
      </c>
      <c r="E42" s="1210">
        <v>100</v>
      </c>
      <c r="F42" s="1211"/>
      <c r="G42" s="1212">
        <f t="shared" ref="G42:G43" si="13">B42*D42*E42</f>
        <v>197.77999999999997</v>
      </c>
      <c r="H42" s="1213"/>
      <c r="I42" s="222"/>
      <c r="J42" s="1214">
        <v>27</v>
      </c>
      <c r="K42" s="1215"/>
      <c r="L42" s="227">
        <f>VLOOKUP($L$24,$S$4:$T$58,2,FALSE)</f>
        <v>7.3599999999999999E-2</v>
      </c>
      <c r="M42" s="1210">
        <v>100</v>
      </c>
      <c r="N42" s="1211"/>
      <c r="O42" s="1212">
        <f t="shared" si="9"/>
        <v>198.72</v>
      </c>
      <c r="P42" s="1213"/>
      <c r="Q42" s="222"/>
      <c r="S42" s="216">
        <v>43</v>
      </c>
      <c r="T42" s="217">
        <v>4.9099999999999998E-2</v>
      </c>
    </row>
    <row r="43" spans="2:20" ht="25.5" customHeight="1" x14ac:dyDescent="0.15">
      <c r="B43" s="1228">
        <v>23</v>
      </c>
      <c r="C43" s="1229"/>
      <c r="D43" s="229">
        <f>VLOOKUP($D$24,$S$4:$T$58,2,FALSE)</f>
        <v>8.9899999999999994E-2</v>
      </c>
      <c r="E43" s="1230">
        <v>100</v>
      </c>
      <c r="F43" s="1231"/>
      <c r="G43" s="1232">
        <f t="shared" si="13"/>
        <v>206.76999999999998</v>
      </c>
      <c r="H43" s="1233"/>
      <c r="I43" s="222"/>
      <c r="J43" s="1228">
        <v>28</v>
      </c>
      <c r="K43" s="1229"/>
      <c r="L43" s="229">
        <f>VLOOKUP($L$24,$S$4:$T$58,2,FALSE)</f>
        <v>7.3599999999999999E-2</v>
      </c>
      <c r="M43" s="1230">
        <v>100</v>
      </c>
      <c r="N43" s="1231"/>
      <c r="O43" s="1232">
        <f t="shared" si="9"/>
        <v>206.07999999999998</v>
      </c>
      <c r="P43" s="1233"/>
      <c r="Q43" s="222"/>
      <c r="S43" s="216">
        <v>44</v>
      </c>
      <c r="T43" s="217">
        <v>4.87E-2</v>
      </c>
    </row>
    <row r="44" spans="2:20" ht="25.5" customHeight="1" thickBot="1" x14ac:dyDescent="0.2">
      <c r="B44" s="1216"/>
      <c r="C44" s="1217"/>
      <c r="D44" s="228"/>
      <c r="E44" s="1218"/>
      <c r="F44" s="1219"/>
      <c r="G44" s="1220"/>
      <c r="H44" s="1221"/>
      <c r="I44" s="222"/>
      <c r="J44" s="1216"/>
      <c r="K44" s="1217"/>
      <c r="L44" s="228"/>
      <c r="M44" s="1218"/>
      <c r="N44" s="1219"/>
      <c r="O44" s="1220"/>
      <c r="P44" s="1221"/>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34"/>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5"/>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36" t="s">
        <v>330</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c r="AN4" s="1236"/>
      <c r="AO4" s="1236"/>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37" t="s">
        <v>3</v>
      </c>
      <c r="C6" s="1238"/>
      <c r="D6" s="1243" t="s">
        <v>116</v>
      </c>
      <c r="E6" s="1244"/>
      <c r="F6" s="1244"/>
      <c r="G6" s="1244"/>
      <c r="H6" s="1244"/>
      <c r="I6" s="1244"/>
      <c r="J6" s="1245"/>
      <c r="K6" s="1252" t="s">
        <v>3</v>
      </c>
      <c r="L6" s="1253"/>
      <c r="M6" s="1258" t="s">
        <v>117</v>
      </c>
      <c r="N6" s="1258"/>
      <c r="O6" s="1258"/>
      <c r="P6" s="1258"/>
      <c r="Q6" s="1258"/>
      <c r="R6" s="1258"/>
      <c r="S6" s="1258"/>
      <c r="T6" s="1258"/>
      <c r="U6" s="1258"/>
      <c r="V6" s="1258"/>
      <c r="W6" s="1258"/>
      <c r="X6" s="1258"/>
      <c r="Y6" s="1258"/>
      <c r="Z6" s="6"/>
      <c r="AA6" s="6"/>
      <c r="AB6" s="6"/>
      <c r="AC6" s="6"/>
      <c r="AD6" s="6"/>
      <c r="AE6" s="6"/>
      <c r="AF6" s="6"/>
      <c r="AG6" s="6"/>
      <c r="AH6" s="6"/>
      <c r="AI6" s="6"/>
      <c r="AJ6" s="6"/>
      <c r="AK6" s="6"/>
      <c r="AL6" s="6"/>
      <c r="AM6" s="6"/>
      <c r="AN6" s="6"/>
      <c r="AO6" s="6"/>
      <c r="AP6" s="6"/>
    </row>
    <row r="7" spans="1:42" s="7" customFormat="1" ht="15" customHeight="1" x14ac:dyDescent="0.15">
      <c r="A7" s="6"/>
      <c r="B7" s="1239"/>
      <c r="C7" s="1240"/>
      <c r="D7" s="1246"/>
      <c r="E7" s="1247"/>
      <c r="F7" s="1247"/>
      <c r="G7" s="1247"/>
      <c r="H7" s="1247"/>
      <c r="I7" s="1247"/>
      <c r="J7" s="1248"/>
      <c r="K7" s="1254"/>
      <c r="L7" s="1255"/>
      <c r="M7" s="1258"/>
      <c r="N7" s="1258"/>
      <c r="O7" s="1258"/>
      <c r="P7" s="1258"/>
      <c r="Q7" s="1258"/>
      <c r="R7" s="1258"/>
      <c r="S7" s="1258"/>
      <c r="T7" s="1258"/>
      <c r="U7" s="1258"/>
      <c r="V7" s="1258"/>
      <c r="W7" s="1258"/>
      <c r="X7" s="1258"/>
      <c r="Y7" s="1258"/>
      <c r="Z7" s="6"/>
      <c r="AA7" s="6"/>
      <c r="AB7" s="6"/>
      <c r="AC7" s="6"/>
      <c r="AD7" s="6"/>
      <c r="AE7" s="6"/>
      <c r="AF7" s="6"/>
      <c r="AG7" s="6"/>
      <c r="AH7" s="6"/>
      <c r="AI7" s="6"/>
      <c r="AJ7" s="6"/>
      <c r="AK7" s="6"/>
      <c r="AL7" s="6"/>
      <c r="AM7" s="6"/>
      <c r="AN7" s="6"/>
      <c r="AO7" s="6"/>
      <c r="AP7" s="6"/>
    </row>
    <row r="8" spans="1:42" s="7" customFormat="1" ht="15" customHeight="1" x14ac:dyDescent="0.15">
      <c r="A8" s="6"/>
      <c r="B8" s="1241"/>
      <c r="C8" s="1242"/>
      <c r="D8" s="1249"/>
      <c r="E8" s="1250"/>
      <c r="F8" s="1250"/>
      <c r="G8" s="1250"/>
      <c r="H8" s="1250"/>
      <c r="I8" s="1250"/>
      <c r="J8" s="1251"/>
      <c r="K8" s="1256"/>
      <c r="L8" s="1257"/>
      <c r="M8" s="1258"/>
      <c r="N8" s="1258"/>
      <c r="O8" s="1258"/>
      <c r="P8" s="1258"/>
      <c r="Q8" s="1258"/>
      <c r="R8" s="1258"/>
      <c r="S8" s="1258"/>
      <c r="T8" s="1258"/>
      <c r="U8" s="1258"/>
      <c r="V8" s="1258"/>
      <c r="W8" s="1258"/>
      <c r="X8" s="1258"/>
      <c r="Y8" s="1258"/>
      <c r="Z8" s="6"/>
      <c r="AA8" s="6"/>
      <c r="AB8" s="6"/>
      <c r="AC8" s="6"/>
      <c r="AD8" s="6"/>
      <c r="AE8" s="6"/>
      <c r="AF8" s="6"/>
      <c r="AG8" s="6"/>
      <c r="AH8" s="6"/>
      <c r="AI8" s="6"/>
      <c r="AJ8" s="6"/>
      <c r="AK8" s="6"/>
      <c r="AL8" s="6"/>
      <c r="AM8" s="6"/>
      <c r="AN8" s="6"/>
      <c r="AO8" s="6"/>
      <c r="AP8" s="6"/>
    </row>
    <row r="9" spans="1:42" s="7" customFormat="1" ht="12" customHeight="1" x14ac:dyDescent="0.15">
      <c r="A9" s="6"/>
      <c r="B9" s="1260" t="s">
        <v>26</v>
      </c>
      <c r="C9" s="1260"/>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59" t="s">
        <v>118</v>
      </c>
      <c r="C11" s="1259"/>
      <c r="D11" s="1259"/>
      <c r="E11" s="1259"/>
      <c r="F11" s="1259"/>
      <c r="G11" s="1259"/>
      <c r="H11" s="1259" t="s">
        <v>119</v>
      </c>
      <c r="I11" s="1259"/>
      <c r="J11" s="1259"/>
      <c r="K11" s="1259"/>
      <c r="L11" s="1259"/>
      <c r="M11" s="1259"/>
      <c r="N11" s="1259" t="s">
        <v>120</v>
      </c>
      <c r="O11" s="1259"/>
      <c r="P11" s="1259"/>
      <c r="Q11" s="1259"/>
      <c r="R11" s="1259"/>
      <c r="S11" s="1259"/>
      <c r="T11" s="1259" t="s">
        <v>121</v>
      </c>
      <c r="U11" s="1259"/>
      <c r="V11" s="1259"/>
      <c r="W11" s="1259"/>
      <c r="X11" s="1259"/>
      <c r="Y11" s="1259"/>
      <c r="Z11" s="1259"/>
      <c r="AA11" s="1259" t="s">
        <v>122</v>
      </c>
      <c r="AB11" s="1259"/>
      <c r="AC11" s="1259"/>
      <c r="AD11" s="1259"/>
      <c r="AE11" s="1259"/>
      <c r="AF11" s="1259"/>
      <c r="AG11" s="1259"/>
      <c r="AH11" s="1259" t="s">
        <v>123</v>
      </c>
      <c r="AI11" s="1259"/>
      <c r="AJ11" s="1259"/>
      <c r="AK11" s="1259"/>
      <c r="AL11" s="1259"/>
      <c r="AM11" s="1259"/>
      <c r="AN11" s="1259"/>
      <c r="AO11" s="1259"/>
      <c r="AP11" s="6"/>
    </row>
    <row r="12" spans="1:42" s="7" customFormat="1" ht="15" customHeight="1" x14ac:dyDescent="0.15">
      <c r="A12" s="6"/>
      <c r="B12" s="1259"/>
      <c r="C12" s="125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6"/>
    </row>
    <row r="13" spans="1:42" s="7" customFormat="1" ht="15" customHeight="1" x14ac:dyDescent="0.15">
      <c r="A13" s="6"/>
      <c r="B13" s="1259"/>
      <c r="C13" s="1259"/>
      <c r="D13" s="1259"/>
      <c r="E13" s="1259"/>
      <c r="F13" s="1259"/>
      <c r="G13" s="1259"/>
      <c r="H13" s="1259"/>
      <c r="I13" s="1259"/>
      <c r="J13" s="1259"/>
      <c r="K13" s="1259"/>
      <c r="L13" s="1259"/>
      <c r="M13" s="1259"/>
      <c r="N13" s="1259"/>
      <c r="O13" s="1259"/>
      <c r="P13" s="1259"/>
      <c r="Q13" s="1259"/>
      <c r="R13" s="1259"/>
      <c r="S13" s="1259"/>
      <c r="T13" s="1259" t="s">
        <v>331</v>
      </c>
      <c r="U13" s="1259"/>
      <c r="V13" s="1259"/>
      <c r="W13" s="1259"/>
      <c r="X13" s="1259"/>
      <c r="Y13" s="1259"/>
      <c r="Z13" s="1259"/>
      <c r="AA13" s="1259" t="s">
        <v>332</v>
      </c>
      <c r="AB13" s="1259"/>
      <c r="AC13" s="1259"/>
      <c r="AD13" s="1259"/>
      <c r="AE13" s="1259"/>
      <c r="AF13" s="1259"/>
      <c r="AG13" s="1259"/>
      <c r="AH13" s="1259"/>
      <c r="AI13" s="1259"/>
      <c r="AJ13" s="1259"/>
      <c r="AK13" s="1259"/>
      <c r="AL13" s="1259"/>
      <c r="AM13" s="1259"/>
      <c r="AN13" s="1259"/>
      <c r="AO13" s="1259"/>
      <c r="AP13" s="6"/>
    </row>
    <row r="14" spans="1:42" s="7" customFormat="1" ht="15" customHeight="1" x14ac:dyDescent="0.15">
      <c r="A14" s="6"/>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67" t="s">
        <v>113</v>
      </c>
      <c r="W16" s="1268"/>
      <c r="X16" s="1268"/>
      <c r="Y16" s="1268"/>
      <c r="Z16" s="1268"/>
      <c r="AA16" s="1268"/>
      <c r="AB16" s="1268"/>
      <c r="AC16" s="1268"/>
      <c r="AD16" s="1268"/>
      <c r="AE16" s="1268"/>
      <c r="AF16" s="1268"/>
      <c r="AG16" s="1268"/>
      <c r="AH16" s="1268"/>
      <c r="AI16" s="1268"/>
      <c r="AJ16" s="1268"/>
      <c r="AK16" s="1268"/>
      <c r="AL16" s="1268"/>
      <c r="AM16" s="1268"/>
      <c r="AN16" s="1268"/>
      <c r="AO16" s="95"/>
      <c r="AP16" s="4"/>
    </row>
    <row r="17" spans="1:41" s="7" customFormat="1" ht="15" customHeight="1" x14ac:dyDescent="0.15">
      <c r="A17" s="6"/>
      <c r="B17" s="1252" t="s">
        <v>125</v>
      </c>
      <c r="C17" s="1260"/>
      <c r="D17" s="1260"/>
      <c r="E17" s="1260"/>
      <c r="F17" s="1260"/>
      <c r="G17" s="1260"/>
      <c r="H17" s="1260"/>
      <c r="I17" s="1260"/>
      <c r="J17" s="1260"/>
      <c r="K17" s="1260"/>
      <c r="L17" s="1260"/>
      <c r="M17" s="1253"/>
      <c r="N17" s="1270" t="s">
        <v>126</v>
      </c>
      <c r="O17" s="1271"/>
      <c r="P17" s="1271"/>
      <c r="Q17" s="1271"/>
      <c r="R17" s="1271"/>
      <c r="S17" s="1271"/>
      <c r="T17" s="1271"/>
      <c r="U17" s="1271"/>
      <c r="V17" s="1272"/>
      <c r="W17" s="1270" t="s">
        <v>127</v>
      </c>
      <c r="X17" s="1271"/>
      <c r="Y17" s="1271"/>
      <c r="Z17" s="1271"/>
      <c r="AA17" s="1271"/>
      <c r="AB17" s="1271"/>
      <c r="AC17" s="1271"/>
      <c r="AD17" s="1271"/>
      <c r="AE17" s="1272"/>
      <c r="AF17" s="1270" t="s">
        <v>128</v>
      </c>
      <c r="AG17" s="1271"/>
      <c r="AH17" s="1271"/>
      <c r="AI17" s="1271"/>
      <c r="AJ17" s="1271"/>
      <c r="AK17" s="1271"/>
      <c r="AL17" s="1271"/>
      <c r="AM17" s="1271"/>
      <c r="AN17" s="1271"/>
      <c r="AO17" s="1272"/>
    </row>
    <row r="18" spans="1:41" s="7" customFormat="1" ht="15" customHeight="1" x14ac:dyDescent="0.15">
      <c r="A18" s="6"/>
      <c r="B18" s="1256"/>
      <c r="C18" s="1269"/>
      <c r="D18" s="1269"/>
      <c r="E18" s="1269"/>
      <c r="F18" s="1269"/>
      <c r="G18" s="1269"/>
      <c r="H18" s="1269"/>
      <c r="I18" s="1269"/>
      <c r="J18" s="1269"/>
      <c r="K18" s="1269"/>
      <c r="L18" s="1269"/>
      <c r="M18" s="1257"/>
      <c r="N18" s="1273" t="s">
        <v>326</v>
      </c>
      <c r="O18" s="1274"/>
      <c r="P18" s="1274"/>
      <c r="Q18" s="1274"/>
      <c r="R18" s="1274"/>
      <c r="S18" s="1274"/>
      <c r="T18" s="1274"/>
      <c r="U18" s="1274"/>
      <c r="V18" s="1275"/>
      <c r="W18" s="1273" t="s">
        <v>327</v>
      </c>
      <c r="X18" s="1274"/>
      <c r="Y18" s="1274"/>
      <c r="Z18" s="1274"/>
      <c r="AA18" s="1274"/>
      <c r="AB18" s="1274"/>
      <c r="AC18" s="1274"/>
      <c r="AD18" s="1274"/>
      <c r="AE18" s="1275"/>
      <c r="AF18" s="1276" t="s">
        <v>328</v>
      </c>
      <c r="AG18" s="1277"/>
      <c r="AH18" s="1277"/>
      <c r="AI18" s="1277"/>
      <c r="AJ18" s="1277"/>
      <c r="AK18" s="1277"/>
      <c r="AL18" s="1277"/>
      <c r="AM18" s="1277"/>
      <c r="AN18" s="1277"/>
      <c r="AO18" s="1278"/>
    </row>
    <row r="19" spans="1:41" s="7" customFormat="1" ht="21" customHeight="1" x14ac:dyDescent="0.15">
      <c r="A19" s="6"/>
      <c r="B19" s="1261" t="s">
        <v>129</v>
      </c>
      <c r="C19" s="1263" t="s">
        <v>191</v>
      </c>
      <c r="D19" s="1244" t="s">
        <v>79</v>
      </c>
      <c r="E19" s="1244"/>
      <c r="F19" s="1244"/>
      <c r="G19" s="1244"/>
      <c r="H19" s="1244"/>
      <c r="I19" s="1244"/>
      <c r="J19" s="1244"/>
      <c r="K19" s="1244"/>
      <c r="L19" s="1244"/>
      <c r="M19" s="1245"/>
      <c r="N19" s="1265"/>
      <c r="O19" s="1265"/>
      <c r="P19" s="1265"/>
      <c r="Q19" s="1265"/>
      <c r="R19" s="1265"/>
      <c r="S19" s="1265"/>
      <c r="T19" s="1265"/>
      <c r="U19" s="1265"/>
      <c r="V19" s="1265"/>
      <c r="W19" s="1265"/>
      <c r="X19" s="1265"/>
      <c r="Y19" s="1265"/>
      <c r="Z19" s="1265"/>
      <c r="AA19" s="1265"/>
      <c r="AB19" s="1265"/>
      <c r="AC19" s="1265"/>
      <c r="AD19" s="1265"/>
      <c r="AE19" s="1265"/>
      <c r="AF19" s="1266"/>
      <c r="AG19" s="1266"/>
      <c r="AH19" s="1266"/>
      <c r="AI19" s="1266"/>
      <c r="AJ19" s="1266"/>
      <c r="AK19" s="1266"/>
      <c r="AL19" s="1266"/>
      <c r="AM19" s="1266"/>
      <c r="AN19" s="1266"/>
      <c r="AO19" s="1266"/>
    </row>
    <row r="20" spans="1:41" s="7" customFormat="1" ht="21" customHeight="1" x14ac:dyDescent="0.15">
      <c r="A20" s="6"/>
      <c r="B20" s="1262"/>
      <c r="C20" s="1264"/>
      <c r="D20" s="1250"/>
      <c r="E20" s="1250"/>
      <c r="F20" s="1250"/>
      <c r="G20" s="1250"/>
      <c r="H20" s="1250"/>
      <c r="I20" s="1250"/>
      <c r="J20" s="1250"/>
      <c r="K20" s="1250"/>
      <c r="L20" s="1250"/>
      <c r="M20" s="1251"/>
      <c r="N20" s="1265"/>
      <c r="O20" s="1265"/>
      <c r="P20" s="1265"/>
      <c r="Q20" s="1265"/>
      <c r="R20" s="1265"/>
      <c r="S20" s="1265"/>
      <c r="T20" s="1265"/>
      <c r="U20" s="1265"/>
      <c r="V20" s="1265"/>
      <c r="W20" s="1265"/>
      <c r="X20" s="1265"/>
      <c r="Y20" s="1265"/>
      <c r="Z20" s="1265"/>
      <c r="AA20" s="1265"/>
      <c r="AB20" s="1265"/>
      <c r="AC20" s="1265"/>
      <c r="AD20" s="1265"/>
      <c r="AE20" s="1265"/>
      <c r="AF20" s="1266"/>
      <c r="AG20" s="1266"/>
      <c r="AH20" s="1266"/>
      <c r="AI20" s="1266"/>
      <c r="AJ20" s="1266"/>
      <c r="AK20" s="1266"/>
      <c r="AL20" s="1266"/>
      <c r="AM20" s="1266"/>
      <c r="AN20" s="1266"/>
      <c r="AO20" s="1266"/>
    </row>
    <row r="21" spans="1:41" s="7" customFormat="1" ht="15" customHeight="1" x14ac:dyDescent="0.15">
      <c r="A21" s="6"/>
      <c r="B21" s="1279" t="s">
        <v>130</v>
      </c>
      <c r="C21" s="1263" t="s">
        <v>192</v>
      </c>
      <c r="D21" s="1244" t="s">
        <v>4</v>
      </c>
      <c r="E21" s="1244"/>
      <c r="F21" s="1244"/>
      <c r="G21" s="1244"/>
      <c r="H21" s="1244"/>
      <c r="I21" s="1244"/>
      <c r="J21" s="1244"/>
      <c r="K21" s="1244"/>
      <c r="L21" s="1244"/>
      <c r="M21" s="1245"/>
      <c r="N21" s="1265"/>
      <c r="O21" s="1265"/>
      <c r="P21" s="1265"/>
      <c r="Q21" s="1265"/>
      <c r="R21" s="1265"/>
      <c r="S21" s="1265"/>
      <c r="T21" s="1265"/>
      <c r="U21" s="1265"/>
      <c r="V21" s="1265"/>
      <c r="W21" s="1265"/>
      <c r="X21" s="1265"/>
      <c r="Y21" s="1265"/>
      <c r="Z21" s="1265"/>
      <c r="AA21" s="1265"/>
      <c r="AB21" s="1265"/>
      <c r="AC21" s="1265"/>
      <c r="AD21" s="1265"/>
      <c r="AE21" s="1265"/>
      <c r="AF21" s="1266"/>
      <c r="AG21" s="1266"/>
      <c r="AH21" s="1266"/>
      <c r="AI21" s="1266"/>
      <c r="AJ21" s="1266"/>
      <c r="AK21" s="1266"/>
      <c r="AL21" s="1266"/>
      <c r="AM21" s="1266"/>
      <c r="AN21" s="1266"/>
      <c r="AO21" s="1266"/>
    </row>
    <row r="22" spans="1:41" s="7" customFormat="1" ht="15" customHeight="1" x14ac:dyDescent="0.15">
      <c r="A22" s="6"/>
      <c r="B22" s="1280"/>
      <c r="C22" s="1264"/>
      <c r="D22" s="1250"/>
      <c r="E22" s="1250"/>
      <c r="F22" s="1250"/>
      <c r="G22" s="1250"/>
      <c r="H22" s="1250"/>
      <c r="I22" s="1250"/>
      <c r="J22" s="1250"/>
      <c r="K22" s="1250"/>
      <c r="L22" s="1250"/>
      <c r="M22" s="1251"/>
      <c r="N22" s="1265"/>
      <c r="O22" s="1265"/>
      <c r="P22" s="1265"/>
      <c r="Q22" s="1265"/>
      <c r="R22" s="1265"/>
      <c r="S22" s="1265"/>
      <c r="T22" s="1265"/>
      <c r="U22" s="1265"/>
      <c r="V22" s="1265"/>
      <c r="W22" s="1265"/>
      <c r="X22" s="1265"/>
      <c r="Y22" s="1265"/>
      <c r="Z22" s="1265"/>
      <c r="AA22" s="1265"/>
      <c r="AB22" s="1265"/>
      <c r="AC22" s="1265"/>
      <c r="AD22" s="1265"/>
      <c r="AE22" s="1265"/>
      <c r="AF22" s="1266"/>
      <c r="AG22" s="1266"/>
      <c r="AH22" s="1266"/>
      <c r="AI22" s="1266"/>
      <c r="AJ22" s="1266"/>
      <c r="AK22" s="1266"/>
      <c r="AL22" s="1266"/>
      <c r="AM22" s="1266"/>
      <c r="AN22" s="1266"/>
      <c r="AO22" s="1266"/>
    </row>
    <row r="23" spans="1:41" s="7" customFormat="1" ht="15" customHeight="1" x14ac:dyDescent="0.15">
      <c r="A23" s="6"/>
      <c r="B23" s="1280"/>
      <c r="C23" s="1263" t="s">
        <v>193</v>
      </c>
      <c r="D23" s="1244" t="s">
        <v>131</v>
      </c>
      <c r="E23" s="1244"/>
      <c r="F23" s="1244"/>
      <c r="G23" s="1244"/>
      <c r="H23" s="1244"/>
      <c r="I23" s="1244"/>
      <c r="J23" s="1244"/>
      <c r="K23" s="1244"/>
      <c r="L23" s="1244"/>
      <c r="M23" s="1245"/>
      <c r="N23" s="1265"/>
      <c r="O23" s="1265"/>
      <c r="P23" s="1265"/>
      <c r="Q23" s="1265"/>
      <c r="R23" s="1265"/>
      <c r="S23" s="1265"/>
      <c r="T23" s="1265"/>
      <c r="U23" s="1265"/>
      <c r="V23" s="1265"/>
      <c r="W23" s="1265"/>
      <c r="X23" s="1265"/>
      <c r="Y23" s="1265"/>
      <c r="Z23" s="1265"/>
      <c r="AA23" s="1265"/>
      <c r="AB23" s="1265"/>
      <c r="AC23" s="1265"/>
      <c r="AD23" s="1265"/>
      <c r="AE23" s="1265"/>
      <c r="AF23" s="1266"/>
      <c r="AG23" s="1266"/>
      <c r="AH23" s="1266"/>
      <c r="AI23" s="1266"/>
      <c r="AJ23" s="1266"/>
      <c r="AK23" s="1266"/>
      <c r="AL23" s="1266"/>
      <c r="AM23" s="1266"/>
      <c r="AN23" s="1266"/>
      <c r="AO23" s="1266"/>
    </row>
    <row r="24" spans="1:41" s="7" customFormat="1" ht="15" customHeight="1" x14ac:dyDescent="0.15">
      <c r="A24" s="6"/>
      <c r="B24" s="1280"/>
      <c r="C24" s="1264"/>
      <c r="D24" s="1250"/>
      <c r="E24" s="1250"/>
      <c r="F24" s="1250"/>
      <c r="G24" s="1250"/>
      <c r="H24" s="1250"/>
      <c r="I24" s="1250"/>
      <c r="J24" s="1250"/>
      <c r="K24" s="1250"/>
      <c r="L24" s="1250"/>
      <c r="M24" s="1251"/>
      <c r="N24" s="1265"/>
      <c r="O24" s="1265"/>
      <c r="P24" s="1265"/>
      <c r="Q24" s="1265"/>
      <c r="R24" s="1265"/>
      <c r="S24" s="1265"/>
      <c r="T24" s="1265"/>
      <c r="U24" s="1265"/>
      <c r="V24" s="1265"/>
      <c r="W24" s="1265"/>
      <c r="X24" s="1265"/>
      <c r="Y24" s="1265"/>
      <c r="Z24" s="1265"/>
      <c r="AA24" s="1265"/>
      <c r="AB24" s="1265"/>
      <c r="AC24" s="1265"/>
      <c r="AD24" s="1265"/>
      <c r="AE24" s="1265"/>
      <c r="AF24" s="1266"/>
      <c r="AG24" s="1266"/>
      <c r="AH24" s="1266"/>
      <c r="AI24" s="1266"/>
      <c r="AJ24" s="1266"/>
      <c r="AK24" s="1266"/>
      <c r="AL24" s="1266"/>
      <c r="AM24" s="1266"/>
      <c r="AN24" s="1266"/>
      <c r="AO24" s="1266"/>
    </row>
    <row r="25" spans="1:41" s="7" customFormat="1" ht="15" customHeight="1" x14ac:dyDescent="0.15">
      <c r="A25" s="6"/>
      <c r="B25" s="1280"/>
      <c r="C25" s="1263" t="s">
        <v>194</v>
      </c>
      <c r="D25" s="1244" t="s">
        <v>132</v>
      </c>
      <c r="E25" s="1244"/>
      <c r="F25" s="1244"/>
      <c r="G25" s="1244"/>
      <c r="H25" s="1244"/>
      <c r="I25" s="1244"/>
      <c r="J25" s="1244"/>
      <c r="K25" s="1244"/>
      <c r="L25" s="1244"/>
      <c r="M25" s="1245"/>
      <c r="N25" s="1265"/>
      <c r="O25" s="1265"/>
      <c r="P25" s="1265"/>
      <c r="Q25" s="1265"/>
      <c r="R25" s="1265"/>
      <c r="S25" s="1265"/>
      <c r="T25" s="1265"/>
      <c r="U25" s="1265"/>
      <c r="V25" s="1265"/>
      <c r="W25" s="1265"/>
      <c r="X25" s="1265"/>
      <c r="Y25" s="1265"/>
      <c r="Z25" s="1265"/>
      <c r="AA25" s="1265"/>
      <c r="AB25" s="1265"/>
      <c r="AC25" s="1265"/>
      <c r="AD25" s="1265"/>
      <c r="AE25" s="1265"/>
      <c r="AF25" s="1266"/>
      <c r="AG25" s="1266"/>
      <c r="AH25" s="1266"/>
      <c r="AI25" s="1266"/>
      <c r="AJ25" s="1266"/>
      <c r="AK25" s="1266"/>
      <c r="AL25" s="1266"/>
      <c r="AM25" s="1266"/>
      <c r="AN25" s="1266"/>
      <c r="AO25" s="1266"/>
    </row>
    <row r="26" spans="1:41" s="7" customFormat="1" ht="15" customHeight="1" x14ac:dyDescent="0.15">
      <c r="A26" s="6"/>
      <c r="B26" s="1280"/>
      <c r="C26" s="1264"/>
      <c r="D26" s="1250"/>
      <c r="E26" s="1250"/>
      <c r="F26" s="1250"/>
      <c r="G26" s="1250"/>
      <c r="H26" s="1250"/>
      <c r="I26" s="1250"/>
      <c r="J26" s="1250"/>
      <c r="K26" s="1250"/>
      <c r="L26" s="1250"/>
      <c r="M26" s="1251"/>
      <c r="N26" s="1265"/>
      <c r="O26" s="1265"/>
      <c r="P26" s="1265"/>
      <c r="Q26" s="1265"/>
      <c r="R26" s="1265"/>
      <c r="S26" s="1265"/>
      <c r="T26" s="1265"/>
      <c r="U26" s="1265"/>
      <c r="V26" s="1265"/>
      <c r="W26" s="1265"/>
      <c r="X26" s="1265"/>
      <c r="Y26" s="1265"/>
      <c r="Z26" s="1265"/>
      <c r="AA26" s="1265"/>
      <c r="AB26" s="1265"/>
      <c r="AC26" s="1265"/>
      <c r="AD26" s="1265"/>
      <c r="AE26" s="1265"/>
      <c r="AF26" s="1266"/>
      <c r="AG26" s="1266"/>
      <c r="AH26" s="1266"/>
      <c r="AI26" s="1266"/>
      <c r="AJ26" s="1266"/>
      <c r="AK26" s="1266"/>
      <c r="AL26" s="1266"/>
      <c r="AM26" s="1266"/>
      <c r="AN26" s="1266"/>
      <c r="AO26" s="1266"/>
    </row>
    <row r="27" spans="1:41" s="7" customFormat="1" ht="15" customHeight="1" x14ac:dyDescent="0.15">
      <c r="A27" s="6"/>
      <c r="B27" s="1280"/>
      <c r="C27" s="1263" t="s">
        <v>195</v>
      </c>
      <c r="D27" s="1244" t="s">
        <v>133</v>
      </c>
      <c r="E27" s="1244"/>
      <c r="F27" s="1244"/>
      <c r="G27" s="1244"/>
      <c r="H27" s="1244"/>
      <c r="I27" s="1244"/>
      <c r="J27" s="1244"/>
      <c r="K27" s="1244"/>
      <c r="L27" s="1244"/>
      <c r="M27" s="1245"/>
      <c r="N27" s="1265"/>
      <c r="O27" s="1265"/>
      <c r="P27" s="1265"/>
      <c r="Q27" s="1265"/>
      <c r="R27" s="1265"/>
      <c r="S27" s="1265"/>
      <c r="T27" s="1265"/>
      <c r="U27" s="1265"/>
      <c r="V27" s="1265"/>
      <c r="W27" s="1265"/>
      <c r="X27" s="1265"/>
      <c r="Y27" s="1265"/>
      <c r="Z27" s="1265"/>
      <c r="AA27" s="1265"/>
      <c r="AB27" s="1265"/>
      <c r="AC27" s="1265"/>
      <c r="AD27" s="1265"/>
      <c r="AE27" s="1265"/>
      <c r="AF27" s="1266"/>
      <c r="AG27" s="1266"/>
      <c r="AH27" s="1266"/>
      <c r="AI27" s="1266"/>
      <c r="AJ27" s="1266"/>
      <c r="AK27" s="1266"/>
      <c r="AL27" s="1266"/>
      <c r="AM27" s="1266"/>
      <c r="AN27" s="1266"/>
      <c r="AO27" s="1266"/>
    </row>
    <row r="28" spans="1:41" s="7" customFormat="1" ht="15" customHeight="1" x14ac:dyDescent="0.15">
      <c r="A28" s="6"/>
      <c r="B28" s="1280"/>
      <c r="C28" s="1264"/>
      <c r="D28" s="1250"/>
      <c r="E28" s="1250"/>
      <c r="F28" s="1250"/>
      <c r="G28" s="1250"/>
      <c r="H28" s="1250"/>
      <c r="I28" s="1250"/>
      <c r="J28" s="1250"/>
      <c r="K28" s="1250"/>
      <c r="L28" s="1250"/>
      <c r="M28" s="1251"/>
      <c r="N28" s="1265"/>
      <c r="O28" s="1265"/>
      <c r="P28" s="1265"/>
      <c r="Q28" s="1265"/>
      <c r="R28" s="1265"/>
      <c r="S28" s="1265"/>
      <c r="T28" s="1265"/>
      <c r="U28" s="1265"/>
      <c r="V28" s="1265"/>
      <c r="W28" s="1265"/>
      <c r="X28" s="1265"/>
      <c r="Y28" s="1265"/>
      <c r="Z28" s="1265"/>
      <c r="AA28" s="1265"/>
      <c r="AB28" s="1265"/>
      <c r="AC28" s="1265"/>
      <c r="AD28" s="1265"/>
      <c r="AE28" s="1265"/>
      <c r="AF28" s="1266"/>
      <c r="AG28" s="1266"/>
      <c r="AH28" s="1266"/>
      <c r="AI28" s="1266"/>
      <c r="AJ28" s="1266"/>
      <c r="AK28" s="1266"/>
      <c r="AL28" s="1266"/>
      <c r="AM28" s="1266"/>
      <c r="AN28" s="1266"/>
      <c r="AO28" s="1266"/>
    </row>
    <row r="29" spans="1:41" s="7" customFormat="1" ht="15" customHeight="1" x14ac:dyDescent="0.15">
      <c r="A29" s="6"/>
      <c r="B29" s="1280"/>
      <c r="C29" s="1263" t="s">
        <v>196</v>
      </c>
      <c r="D29" s="1244" t="s">
        <v>134</v>
      </c>
      <c r="E29" s="1244"/>
      <c r="F29" s="1244"/>
      <c r="G29" s="1244"/>
      <c r="H29" s="1244"/>
      <c r="I29" s="1244"/>
      <c r="J29" s="1244"/>
      <c r="K29" s="1244"/>
      <c r="L29" s="1244"/>
      <c r="M29" s="1245"/>
      <c r="N29" s="1265"/>
      <c r="O29" s="1265"/>
      <c r="P29" s="1265"/>
      <c r="Q29" s="1265"/>
      <c r="R29" s="1265"/>
      <c r="S29" s="1265"/>
      <c r="T29" s="1265"/>
      <c r="U29" s="1265"/>
      <c r="V29" s="1265"/>
      <c r="W29" s="1265"/>
      <c r="X29" s="1265"/>
      <c r="Y29" s="1265"/>
      <c r="Z29" s="1265"/>
      <c r="AA29" s="1265"/>
      <c r="AB29" s="1265"/>
      <c r="AC29" s="1265"/>
      <c r="AD29" s="1265"/>
      <c r="AE29" s="1265"/>
      <c r="AF29" s="1266"/>
      <c r="AG29" s="1266"/>
      <c r="AH29" s="1266"/>
      <c r="AI29" s="1266"/>
      <c r="AJ29" s="1266"/>
      <c r="AK29" s="1266"/>
      <c r="AL29" s="1266"/>
      <c r="AM29" s="1266"/>
      <c r="AN29" s="1266"/>
      <c r="AO29" s="1266"/>
    </row>
    <row r="30" spans="1:41" s="7" customFormat="1" ht="15" customHeight="1" x14ac:dyDescent="0.15">
      <c r="A30" s="6"/>
      <c r="B30" s="1280"/>
      <c r="C30" s="1264"/>
      <c r="D30" s="1250"/>
      <c r="E30" s="1250"/>
      <c r="F30" s="1250"/>
      <c r="G30" s="1250"/>
      <c r="H30" s="1250"/>
      <c r="I30" s="1250"/>
      <c r="J30" s="1250"/>
      <c r="K30" s="1250"/>
      <c r="L30" s="1250"/>
      <c r="M30" s="1251"/>
      <c r="N30" s="1265"/>
      <c r="O30" s="1265"/>
      <c r="P30" s="1265"/>
      <c r="Q30" s="1265"/>
      <c r="R30" s="1265"/>
      <c r="S30" s="1265"/>
      <c r="T30" s="1265"/>
      <c r="U30" s="1265"/>
      <c r="V30" s="1265"/>
      <c r="W30" s="1265"/>
      <c r="X30" s="1265"/>
      <c r="Y30" s="1265"/>
      <c r="Z30" s="1265"/>
      <c r="AA30" s="1265"/>
      <c r="AB30" s="1265"/>
      <c r="AC30" s="1265"/>
      <c r="AD30" s="1265"/>
      <c r="AE30" s="1265"/>
      <c r="AF30" s="1266"/>
      <c r="AG30" s="1266"/>
      <c r="AH30" s="1266"/>
      <c r="AI30" s="1266"/>
      <c r="AJ30" s="1266"/>
      <c r="AK30" s="1266"/>
      <c r="AL30" s="1266"/>
      <c r="AM30" s="1266"/>
      <c r="AN30" s="1266"/>
      <c r="AO30" s="1266"/>
    </row>
    <row r="31" spans="1:41" s="7" customFormat="1" ht="15" customHeight="1" x14ac:dyDescent="0.15">
      <c r="A31" s="6"/>
      <c r="B31" s="1280"/>
      <c r="C31" s="1263" t="s">
        <v>197</v>
      </c>
      <c r="D31" s="1244" t="s">
        <v>135</v>
      </c>
      <c r="E31" s="1244"/>
      <c r="F31" s="1244"/>
      <c r="G31" s="1244"/>
      <c r="H31" s="1244"/>
      <c r="I31" s="1244"/>
      <c r="J31" s="1244"/>
      <c r="K31" s="1244"/>
      <c r="L31" s="1244"/>
      <c r="M31" s="1245"/>
      <c r="N31" s="1265"/>
      <c r="O31" s="1265"/>
      <c r="P31" s="1265"/>
      <c r="Q31" s="1265"/>
      <c r="R31" s="1265"/>
      <c r="S31" s="1265"/>
      <c r="T31" s="1265"/>
      <c r="U31" s="1265"/>
      <c r="V31" s="1265"/>
      <c r="W31" s="1265"/>
      <c r="X31" s="1265"/>
      <c r="Y31" s="1265"/>
      <c r="Z31" s="1265"/>
      <c r="AA31" s="1265"/>
      <c r="AB31" s="1265"/>
      <c r="AC31" s="1265"/>
      <c r="AD31" s="1265"/>
      <c r="AE31" s="1265"/>
      <c r="AF31" s="1266"/>
      <c r="AG31" s="1266"/>
      <c r="AH31" s="1266"/>
      <c r="AI31" s="1266"/>
      <c r="AJ31" s="1266"/>
      <c r="AK31" s="1266"/>
      <c r="AL31" s="1266"/>
      <c r="AM31" s="1266"/>
      <c r="AN31" s="1266"/>
      <c r="AO31" s="1266"/>
    </row>
    <row r="32" spans="1:41" s="7" customFormat="1" ht="15" customHeight="1" x14ac:dyDescent="0.15">
      <c r="A32" s="6"/>
      <c r="B32" s="1281"/>
      <c r="C32" s="1264"/>
      <c r="D32" s="1250"/>
      <c r="E32" s="1250"/>
      <c r="F32" s="1250"/>
      <c r="G32" s="1250"/>
      <c r="H32" s="1250"/>
      <c r="I32" s="1250"/>
      <c r="J32" s="1250"/>
      <c r="K32" s="1250"/>
      <c r="L32" s="1250"/>
      <c r="M32" s="1251"/>
      <c r="N32" s="1265"/>
      <c r="O32" s="1265"/>
      <c r="P32" s="1265"/>
      <c r="Q32" s="1265"/>
      <c r="R32" s="1265"/>
      <c r="S32" s="1265"/>
      <c r="T32" s="1265"/>
      <c r="U32" s="1265"/>
      <c r="V32" s="1265"/>
      <c r="W32" s="1265"/>
      <c r="X32" s="1265"/>
      <c r="Y32" s="1265"/>
      <c r="Z32" s="1265"/>
      <c r="AA32" s="1265"/>
      <c r="AB32" s="1265"/>
      <c r="AC32" s="1265"/>
      <c r="AD32" s="1265"/>
      <c r="AE32" s="1265"/>
      <c r="AF32" s="1266"/>
      <c r="AG32" s="1266"/>
      <c r="AH32" s="1266"/>
      <c r="AI32" s="1266"/>
      <c r="AJ32" s="1266"/>
      <c r="AK32" s="1266"/>
      <c r="AL32" s="1266"/>
      <c r="AM32" s="1266"/>
      <c r="AN32" s="1266"/>
      <c r="AO32" s="1266"/>
    </row>
    <row r="33" spans="1:42" s="7" customFormat="1" x14ac:dyDescent="0.15">
      <c r="A33" s="6"/>
      <c r="B33" s="1260" t="s">
        <v>136</v>
      </c>
      <c r="C33" s="1260"/>
      <c r="D33" s="1307" t="s">
        <v>223</v>
      </c>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07"/>
      <c r="AL33" s="1307"/>
      <c r="AM33" s="1307"/>
      <c r="AN33" s="1307"/>
      <c r="AO33" s="1307"/>
      <c r="AP33" s="6"/>
    </row>
    <row r="34" spans="1:42" s="7" customFormat="1" ht="25.5" customHeight="1" x14ac:dyDescent="0.15">
      <c r="A34" s="6"/>
      <c r="B34" s="96"/>
      <c r="C34" s="96"/>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8"/>
      <c r="AL34" s="1308"/>
      <c r="AM34" s="1308"/>
      <c r="AN34" s="1308"/>
      <c r="AO34" s="1308"/>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52" t="s">
        <v>140</v>
      </c>
      <c r="C38" s="1260"/>
      <c r="D38" s="1260"/>
      <c r="E38" s="1260"/>
      <c r="F38" s="1260"/>
      <c r="G38" s="1253"/>
      <c r="H38" s="1252" t="s">
        <v>141</v>
      </c>
      <c r="I38" s="1260"/>
      <c r="J38" s="1260"/>
      <c r="K38" s="1260"/>
      <c r="L38" s="1312" t="s">
        <v>142</v>
      </c>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3"/>
      <c r="AJ38" s="1252" t="s">
        <v>143</v>
      </c>
      <c r="AK38" s="1260"/>
      <c r="AL38" s="1260"/>
      <c r="AM38" s="1260"/>
      <c r="AN38" s="1260"/>
      <c r="AO38" s="1253"/>
      <c r="AP38" s="6"/>
    </row>
    <row r="39" spans="1:42" s="7" customFormat="1" ht="15" customHeight="1" x14ac:dyDescent="0.15">
      <c r="A39" s="6"/>
      <c r="B39" s="1254"/>
      <c r="C39" s="1282"/>
      <c r="D39" s="1282"/>
      <c r="E39" s="1282"/>
      <c r="F39" s="1282"/>
      <c r="G39" s="1255"/>
      <c r="H39" s="1254"/>
      <c r="I39" s="1282"/>
      <c r="J39" s="1282"/>
      <c r="K39" s="1255"/>
      <c r="L39" s="1283" t="s">
        <v>144</v>
      </c>
      <c r="M39" s="1284"/>
      <c r="N39" s="1284"/>
      <c r="O39" s="1285"/>
      <c r="P39" s="1289" t="s">
        <v>147</v>
      </c>
      <c r="Q39" s="1290"/>
      <c r="R39" s="1290"/>
      <c r="S39" s="1290"/>
      <c r="T39" s="1290"/>
      <c r="U39" s="1290"/>
      <c r="V39" s="1290"/>
      <c r="W39" s="1291"/>
      <c r="X39" s="1292" t="s">
        <v>145</v>
      </c>
      <c r="Y39" s="1293"/>
      <c r="Z39" s="1293"/>
      <c r="AA39" s="1294"/>
      <c r="AB39" s="1295" t="s">
        <v>146</v>
      </c>
      <c r="AC39" s="1296"/>
      <c r="AD39" s="1296"/>
      <c r="AE39" s="1297"/>
      <c r="AF39" s="1286" t="s">
        <v>0</v>
      </c>
      <c r="AG39" s="1287"/>
      <c r="AH39" s="1287"/>
      <c r="AI39" s="1288"/>
      <c r="AJ39" s="1254"/>
      <c r="AK39" s="1282"/>
      <c r="AL39" s="1282"/>
      <c r="AM39" s="1282"/>
      <c r="AN39" s="1282"/>
      <c r="AO39" s="1255"/>
      <c r="AP39" s="6"/>
    </row>
    <row r="40" spans="1:42" s="7" customFormat="1" ht="15" customHeight="1" x14ac:dyDescent="0.15">
      <c r="A40" s="6"/>
      <c r="B40" s="1254"/>
      <c r="C40" s="1282"/>
      <c r="D40" s="1282"/>
      <c r="E40" s="1282"/>
      <c r="F40" s="1282"/>
      <c r="G40" s="1255"/>
      <c r="H40" s="1298" t="s">
        <v>198</v>
      </c>
      <c r="I40" s="1299"/>
      <c r="J40" s="1299"/>
      <c r="K40" s="1300"/>
      <c r="L40" s="1286"/>
      <c r="M40" s="1287"/>
      <c r="N40" s="1287"/>
      <c r="O40" s="1288"/>
      <c r="P40" s="1252" t="s">
        <v>1</v>
      </c>
      <c r="Q40" s="1260"/>
      <c r="R40" s="1260"/>
      <c r="S40" s="1253"/>
      <c r="T40" s="1309" t="s">
        <v>148</v>
      </c>
      <c r="U40" s="1310"/>
      <c r="V40" s="1310"/>
      <c r="W40" s="1311"/>
      <c r="X40" s="1292"/>
      <c r="Y40" s="1293"/>
      <c r="Z40" s="1293"/>
      <c r="AA40" s="1294"/>
      <c r="AB40" s="1295"/>
      <c r="AC40" s="1296"/>
      <c r="AD40" s="1296"/>
      <c r="AE40" s="1297"/>
      <c r="AF40" s="1286"/>
      <c r="AG40" s="1287"/>
      <c r="AH40" s="1287"/>
      <c r="AI40" s="1288"/>
      <c r="AJ40" s="1254"/>
      <c r="AK40" s="1282"/>
      <c r="AL40" s="1282"/>
      <c r="AM40" s="1282"/>
      <c r="AN40" s="1282"/>
      <c r="AO40" s="1255"/>
      <c r="AP40" s="6"/>
    </row>
    <row r="41" spans="1:42" s="7" customFormat="1" ht="15" customHeight="1" x14ac:dyDescent="0.15">
      <c r="A41" s="6"/>
      <c r="B41" s="1256"/>
      <c r="C41" s="1269"/>
      <c r="D41" s="1269"/>
      <c r="E41" s="1269"/>
      <c r="F41" s="1269"/>
      <c r="G41" s="1257"/>
      <c r="H41" s="1301"/>
      <c r="I41" s="1302"/>
      <c r="J41" s="1302"/>
      <c r="K41" s="1303"/>
      <c r="L41" s="1304" t="s">
        <v>224</v>
      </c>
      <c r="M41" s="1305"/>
      <c r="N41" s="1305"/>
      <c r="O41" s="1306"/>
      <c r="P41" s="1304" t="s">
        <v>225</v>
      </c>
      <c r="Q41" s="1305"/>
      <c r="R41" s="1305"/>
      <c r="S41" s="1306"/>
      <c r="T41" s="1256" t="s">
        <v>226</v>
      </c>
      <c r="U41" s="1269"/>
      <c r="V41" s="1269"/>
      <c r="W41" s="1257"/>
      <c r="X41" s="1256" t="s">
        <v>227</v>
      </c>
      <c r="Y41" s="1269"/>
      <c r="Z41" s="1269"/>
      <c r="AA41" s="1257"/>
      <c r="AB41" s="1256" t="s">
        <v>228</v>
      </c>
      <c r="AC41" s="1269"/>
      <c r="AD41" s="1269"/>
      <c r="AE41" s="1257"/>
      <c r="AF41" s="1256" t="s">
        <v>229</v>
      </c>
      <c r="AG41" s="1269"/>
      <c r="AH41" s="1269"/>
      <c r="AI41" s="1257"/>
      <c r="AJ41" s="1256"/>
      <c r="AK41" s="1269"/>
      <c r="AL41" s="1269"/>
      <c r="AM41" s="1269"/>
      <c r="AN41" s="1269"/>
      <c r="AO41" s="1257"/>
      <c r="AP41" s="6"/>
    </row>
    <row r="42" spans="1:42" s="7" customFormat="1" ht="27.75" customHeight="1" x14ac:dyDescent="0.15">
      <c r="A42" s="96"/>
      <c r="B42" s="1314" t="s">
        <v>149</v>
      </c>
      <c r="C42" s="1315"/>
      <c r="D42" s="1315"/>
      <c r="E42" s="1315"/>
      <c r="F42" s="1315"/>
      <c r="G42" s="1316"/>
      <c r="H42" s="1317" t="str">
        <f>IF(L42="","",L42+X42+AB42+AF42+P42+T42)</f>
        <v/>
      </c>
      <c r="I42" s="1318"/>
      <c r="J42" s="1318"/>
      <c r="K42" s="1319"/>
      <c r="L42" s="1320"/>
      <c r="M42" s="1321"/>
      <c r="N42" s="1321"/>
      <c r="O42" s="1322"/>
      <c r="P42" s="1323"/>
      <c r="Q42" s="1324"/>
      <c r="R42" s="1324"/>
      <c r="S42" s="1325"/>
      <c r="T42" s="1323"/>
      <c r="U42" s="1324"/>
      <c r="V42" s="1324"/>
      <c r="W42" s="1325"/>
      <c r="X42" s="1320"/>
      <c r="Y42" s="1321"/>
      <c r="Z42" s="1321"/>
      <c r="AA42" s="1322"/>
      <c r="AB42" s="1320"/>
      <c r="AC42" s="1321"/>
      <c r="AD42" s="1321"/>
      <c r="AE42" s="1322"/>
      <c r="AF42" s="1323"/>
      <c r="AG42" s="1324"/>
      <c r="AH42" s="1324"/>
      <c r="AI42" s="1325"/>
      <c r="AJ42" s="1326"/>
      <c r="AK42" s="1327"/>
      <c r="AL42" s="1327"/>
      <c r="AM42" s="1327"/>
      <c r="AN42" s="101" t="s">
        <v>150</v>
      </c>
      <c r="AO42" s="102"/>
      <c r="AP42" s="96"/>
    </row>
    <row r="43" spans="1:42" s="7" customFormat="1" ht="27.75" customHeight="1" x14ac:dyDescent="0.15">
      <c r="A43" s="96"/>
      <c r="B43" s="103"/>
      <c r="C43" s="1328" t="s">
        <v>151</v>
      </c>
      <c r="D43" s="1329"/>
      <c r="E43" s="1329"/>
      <c r="F43" s="1329"/>
      <c r="G43" s="1330"/>
      <c r="H43" s="1317" t="str">
        <f>IF(L43="","",L43+X43+AB43+AF43+P43+T43)</f>
        <v/>
      </c>
      <c r="I43" s="1318"/>
      <c r="J43" s="1318"/>
      <c r="K43" s="1319"/>
      <c r="L43" s="1320"/>
      <c r="M43" s="1321"/>
      <c r="N43" s="1321"/>
      <c r="O43" s="1322"/>
      <c r="P43" s="1323"/>
      <c r="Q43" s="1324"/>
      <c r="R43" s="1324"/>
      <c r="S43" s="1325"/>
      <c r="T43" s="1323"/>
      <c r="U43" s="1324"/>
      <c r="V43" s="1324"/>
      <c r="W43" s="1325"/>
      <c r="X43" s="1320"/>
      <c r="Y43" s="1321"/>
      <c r="Z43" s="1321"/>
      <c r="AA43" s="1322"/>
      <c r="AB43" s="1320"/>
      <c r="AC43" s="1321"/>
      <c r="AD43" s="1321"/>
      <c r="AE43" s="1322"/>
      <c r="AF43" s="1323"/>
      <c r="AG43" s="1324"/>
      <c r="AH43" s="1324"/>
      <c r="AI43" s="1325"/>
      <c r="AJ43" s="1326"/>
      <c r="AK43" s="1327"/>
      <c r="AL43" s="1327"/>
      <c r="AM43" s="1327"/>
      <c r="AN43" s="101" t="s">
        <v>150</v>
      </c>
      <c r="AO43" s="102"/>
      <c r="AP43" s="96"/>
    </row>
    <row r="44" spans="1:42" s="7" customFormat="1" ht="11.25" customHeight="1" x14ac:dyDescent="0.15">
      <c r="A44" s="96"/>
      <c r="B44" s="1314" t="s">
        <v>152</v>
      </c>
      <c r="C44" s="1368"/>
      <c r="D44" s="1368"/>
      <c r="E44" s="1368"/>
      <c r="F44" s="1368"/>
      <c r="G44" s="1369"/>
      <c r="H44" s="1373" t="str">
        <f>IF(L44="","",L44)</f>
        <v/>
      </c>
      <c r="I44" s="1374"/>
      <c r="J44" s="1374"/>
      <c r="K44" s="1375"/>
      <c r="L44" s="1373" t="str">
        <f>IF(AJ45="","",(ROUNDDOWN(AJ45*1/15,-3)))</f>
        <v/>
      </c>
      <c r="M44" s="1374"/>
      <c r="N44" s="1374"/>
      <c r="O44" s="1375"/>
      <c r="P44" s="1337"/>
      <c r="Q44" s="1338"/>
      <c r="R44" s="1338"/>
      <c r="S44" s="1339"/>
      <c r="T44" s="1337"/>
      <c r="U44" s="1338"/>
      <c r="V44" s="1338"/>
      <c r="W44" s="1339"/>
      <c r="X44" s="1331"/>
      <c r="Y44" s="1332"/>
      <c r="Z44" s="1332"/>
      <c r="AA44" s="1333"/>
      <c r="AB44" s="1331"/>
      <c r="AC44" s="1332"/>
      <c r="AD44" s="1332"/>
      <c r="AE44" s="1333"/>
      <c r="AF44" s="1337"/>
      <c r="AG44" s="1338"/>
      <c r="AH44" s="1338"/>
      <c r="AI44" s="1339"/>
      <c r="AJ44" s="1343" t="s">
        <v>153</v>
      </c>
      <c r="AK44" s="1344"/>
      <c r="AL44" s="1344"/>
      <c r="AM44" s="1344"/>
      <c r="AN44" s="1344"/>
      <c r="AO44" s="104"/>
      <c r="AP44" s="96"/>
    </row>
    <row r="45" spans="1:42" s="7" customFormat="1" ht="17.25" customHeight="1" x14ac:dyDescent="0.15">
      <c r="A45" s="96"/>
      <c r="B45" s="1370"/>
      <c r="C45" s="1371"/>
      <c r="D45" s="1371"/>
      <c r="E45" s="1371"/>
      <c r="F45" s="1371"/>
      <c r="G45" s="1372"/>
      <c r="H45" s="1376"/>
      <c r="I45" s="1377"/>
      <c r="J45" s="1377"/>
      <c r="K45" s="1378"/>
      <c r="L45" s="1376"/>
      <c r="M45" s="1377"/>
      <c r="N45" s="1377"/>
      <c r="O45" s="1378"/>
      <c r="P45" s="1340"/>
      <c r="Q45" s="1341"/>
      <c r="R45" s="1341"/>
      <c r="S45" s="1342"/>
      <c r="T45" s="1340"/>
      <c r="U45" s="1341"/>
      <c r="V45" s="1341"/>
      <c r="W45" s="1342"/>
      <c r="X45" s="1334"/>
      <c r="Y45" s="1335"/>
      <c r="Z45" s="1335"/>
      <c r="AA45" s="1336"/>
      <c r="AB45" s="1334"/>
      <c r="AC45" s="1335"/>
      <c r="AD45" s="1335"/>
      <c r="AE45" s="1336"/>
      <c r="AF45" s="1340"/>
      <c r="AG45" s="1341"/>
      <c r="AH45" s="1341"/>
      <c r="AI45" s="1342"/>
      <c r="AJ45" s="1345"/>
      <c r="AK45" s="1346"/>
      <c r="AL45" s="1346"/>
      <c r="AM45" s="1346"/>
      <c r="AN45" s="1346"/>
      <c r="AO45" s="105" t="s">
        <v>154</v>
      </c>
      <c r="AP45" s="96"/>
    </row>
    <row r="46" spans="1:42" s="7" customFormat="1" ht="15" customHeight="1" x14ac:dyDescent="0.15">
      <c r="A46" s="96"/>
      <c r="B46" s="106"/>
      <c r="C46" s="1309" t="s">
        <v>151</v>
      </c>
      <c r="D46" s="1310"/>
      <c r="E46" s="1310"/>
      <c r="F46" s="1310"/>
      <c r="G46" s="1311"/>
      <c r="H46" s="1350" t="str">
        <f>IF(L46="","",L46)</f>
        <v/>
      </c>
      <c r="I46" s="1351"/>
      <c r="J46" s="1351"/>
      <c r="K46" s="1352"/>
      <c r="L46" s="1350" t="str">
        <f>IF(AJ47="","",(ROUNDDOWN(AJ47*1/15,-3)))</f>
        <v/>
      </c>
      <c r="M46" s="1351"/>
      <c r="N46" s="1351"/>
      <c r="O46" s="1352"/>
      <c r="P46" s="1356"/>
      <c r="Q46" s="1357"/>
      <c r="R46" s="1357"/>
      <c r="S46" s="1358"/>
      <c r="T46" s="1356"/>
      <c r="U46" s="1357"/>
      <c r="V46" s="1357"/>
      <c r="W46" s="1358"/>
      <c r="X46" s="1362"/>
      <c r="Y46" s="1363"/>
      <c r="Z46" s="1363"/>
      <c r="AA46" s="1364"/>
      <c r="AB46" s="1362"/>
      <c r="AC46" s="1363"/>
      <c r="AD46" s="1363"/>
      <c r="AE46" s="1364"/>
      <c r="AF46" s="1356"/>
      <c r="AG46" s="1357"/>
      <c r="AH46" s="1357"/>
      <c r="AI46" s="1358"/>
      <c r="AJ46" s="1379" t="s">
        <v>153</v>
      </c>
      <c r="AK46" s="1380"/>
      <c r="AL46" s="1380"/>
      <c r="AM46" s="1380"/>
      <c r="AN46" s="1380"/>
      <c r="AO46" s="107"/>
      <c r="AP46" s="96"/>
    </row>
    <row r="47" spans="1:42" s="7" customFormat="1" ht="15" customHeight="1" thickBot="1" x14ac:dyDescent="0.2">
      <c r="A47" s="96"/>
      <c r="B47" s="108"/>
      <c r="C47" s="1347"/>
      <c r="D47" s="1348"/>
      <c r="E47" s="1348"/>
      <c r="F47" s="1348"/>
      <c r="G47" s="1349"/>
      <c r="H47" s="1353"/>
      <c r="I47" s="1354"/>
      <c r="J47" s="1354"/>
      <c r="K47" s="1355"/>
      <c r="L47" s="1353"/>
      <c r="M47" s="1354"/>
      <c r="N47" s="1354"/>
      <c r="O47" s="1355"/>
      <c r="P47" s="1359"/>
      <c r="Q47" s="1360"/>
      <c r="R47" s="1360"/>
      <c r="S47" s="1361"/>
      <c r="T47" s="1359"/>
      <c r="U47" s="1360"/>
      <c r="V47" s="1360"/>
      <c r="W47" s="1361"/>
      <c r="X47" s="1365"/>
      <c r="Y47" s="1366"/>
      <c r="Z47" s="1366"/>
      <c r="AA47" s="1367"/>
      <c r="AB47" s="1365"/>
      <c r="AC47" s="1366"/>
      <c r="AD47" s="1366"/>
      <c r="AE47" s="1367"/>
      <c r="AF47" s="1359"/>
      <c r="AG47" s="1360"/>
      <c r="AH47" s="1360"/>
      <c r="AI47" s="1361"/>
      <c r="AJ47" s="1381"/>
      <c r="AK47" s="1382"/>
      <c r="AL47" s="1382"/>
      <c r="AM47" s="1382"/>
      <c r="AN47" s="1382"/>
      <c r="AO47" s="109" t="s">
        <v>154</v>
      </c>
      <c r="AP47" s="96"/>
    </row>
    <row r="48" spans="1:42" ht="27.75" customHeight="1" thickTop="1" x14ac:dyDescent="0.15">
      <c r="A48" s="96"/>
      <c r="B48" s="1383" t="s">
        <v>2</v>
      </c>
      <c r="C48" s="1269"/>
      <c r="D48" s="1269"/>
      <c r="E48" s="1269"/>
      <c r="F48" s="1269"/>
      <c r="G48" s="1257"/>
      <c r="H48" s="1384" t="str">
        <f>IF(H42="","",SUM(L48:T48))</f>
        <v/>
      </c>
      <c r="I48" s="1385"/>
      <c r="J48" s="1385"/>
      <c r="K48" s="1386"/>
      <c r="L48" s="1384" t="str">
        <f>IF(L42="","",SUM(L42,L44))</f>
        <v/>
      </c>
      <c r="M48" s="1385"/>
      <c r="N48" s="1385"/>
      <c r="O48" s="1386"/>
      <c r="P48" s="1384" t="str">
        <f>IF(P42="","",SUM(P42))</f>
        <v/>
      </c>
      <c r="Q48" s="1385"/>
      <c r="R48" s="1385"/>
      <c r="S48" s="1386"/>
      <c r="T48" s="1384" t="str">
        <f>IF(T42="","",SUM(T42))</f>
        <v/>
      </c>
      <c r="U48" s="1385"/>
      <c r="V48" s="1385"/>
      <c r="W48" s="1386"/>
      <c r="X48" s="1384" t="str">
        <f>IF(X42="","",SUM(X42))</f>
        <v/>
      </c>
      <c r="Y48" s="1385"/>
      <c r="Z48" s="1385"/>
      <c r="AA48" s="1386"/>
      <c r="AB48" s="1384" t="str">
        <f>IF(AB42="","",SUM(AB42))</f>
        <v/>
      </c>
      <c r="AC48" s="1385"/>
      <c r="AD48" s="1385"/>
      <c r="AE48" s="1386"/>
      <c r="AF48" s="1384" t="str">
        <f>IF(AF42="","",SUM(AF42))</f>
        <v/>
      </c>
      <c r="AG48" s="1385"/>
      <c r="AH48" s="1385"/>
      <c r="AI48" s="1386"/>
      <c r="AJ48" s="1387"/>
      <c r="AK48" s="1388"/>
      <c r="AL48" s="1388"/>
      <c r="AM48" s="1388"/>
      <c r="AN48" s="1388"/>
      <c r="AO48" s="1389"/>
      <c r="AP48" s="96"/>
    </row>
    <row r="49" spans="1:42" s="7" customFormat="1" ht="27" customHeight="1" x14ac:dyDescent="0.15">
      <c r="A49" s="96"/>
      <c r="B49" s="103"/>
      <c r="C49" s="1328" t="s">
        <v>151</v>
      </c>
      <c r="D49" s="1329"/>
      <c r="E49" s="1329"/>
      <c r="F49" s="1329"/>
      <c r="G49" s="1330"/>
      <c r="H49" s="1376" t="str">
        <f>IF(H43="","",SUM(L49:T49))</f>
        <v/>
      </c>
      <c r="I49" s="1377"/>
      <c r="J49" s="1377"/>
      <c r="K49" s="1378"/>
      <c r="L49" s="1376" t="str">
        <f>IF(L43="","",SUM(L43,L46))</f>
        <v/>
      </c>
      <c r="M49" s="1377"/>
      <c r="N49" s="1377"/>
      <c r="O49" s="1378"/>
      <c r="P49" s="1390" t="str">
        <f>IF(P43="","",SUM(P43))</f>
        <v/>
      </c>
      <c r="Q49" s="1391"/>
      <c r="R49" s="1391"/>
      <c r="S49" s="1392"/>
      <c r="T49" s="1390" t="str">
        <f>IF(T43="","",SUM(T43))</f>
        <v/>
      </c>
      <c r="U49" s="1391"/>
      <c r="V49" s="1391"/>
      <c r="W49" s="1392"/>
      <c r="X49" s="1317" t="str">
        <f>IF(X43="","",SUM(X43))</f>
        <v/>
      </c>
      <c r="Y49" s="1318"/>
      <c r="Z49" s="1318"/>
      <c r="AA49" s="1319"/>
      <c r="AB49" s="1317" t="str">
        <f>IF(AB43="","",SUM(AB43))</f>
        <v/>
      </c>
      <c r="AC49" s="1318"/>
      <c r="AD49" s="1318"/>
      <c r="AE49" s="1319"/>
      <c r="AF49" s="1390" t="str">
        <f>IF(AF43="","",SUM(AF43))</f>
        <v/>
      </c>
      <c r="AG49" s="1391"/>
      <c r="AH49" s="1391"/>
      <c r="AI49" s="1392"/>
      <c r="AJ49" s="1289"/>
      <c r="AK49" s="1290"/>
      <c r="AL49" s="1290"/>
      <c r="AM49" s="1290"/>
      <c r="AN49" s="1290"/>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52"/>
      <c r="C52" s="1260"/>
      <c r="D52" s="1260"/>
      <c r="E52" s="1260"/>
      <c r="F52" s="1260"/>
      <c r="G52" s="1260"/>
      <c r="H52" s="1260"/>
      <c r="I52" s="1260"/>
      <c r="J52" s="1260"/>
      <c r="K52" s="1260"/>
      <c r="L52" s="1260"/>
      <c r="M52" s="1260"/>
      <c r="N52" s="1260"/>
      <c r="O52" s="1260"/>
      <c r="P52" s="1260"/>
      <c r="Q52" s="1253"/>
      <c r="R52" s="1252" t="s">
        <v>156</v>
      </c>
      <c r="S52" s="1260"/>
      <c r="T52" s="1260"/>
      <c r="U52" s="1411" t="s">
        <v>142</v>
      </c>
      <c r="V52" s="1312"/>
      <c r="W52" s="1312"/>
      <c r="X52" s="1312"/>
      <c r="Y52" s="1312"/>
      <c r="Z52" s="1312"/>
      <c r="AA52" s="1312"/>
      <c r="AB52" s="1312"/>
      <c r="AC52" s="1312"/>
      <c r="AD52" s="1312"/>
      <c r="AE52" s="1312"/>
      <c r="AF52" s="1313"/>
      <c r="AG52" s="1412" t="s">
        <v>157</v>
      </c>
      <c r="AH52" s="1412"/>
      <c r="AI52" s="1412"/>
      <c r="AJ52" s="1412"/>
      <c r="AK52" s="1412"/>
      <c r="AL52" s="6"/>
      <c r="AM52" s="6"/>
      <c r="AN52" s="6"/>
      <c r="AO52" s="6"/>
      <c r="AP52" s="6"/>
    </row>
    <row r="53" spans="1:42" s="7" customFormat="1" ht="15" customHeight="1" x14ac:dyDescent="0.15">
      <c r="A53" s="6"/>
      <c r="B53" s="1254"/>
      <c r="C53" s="1282"/>
      <c r="D53" s="1282"/>
      <c r="E53" s="1282"/>
      <c r="F53" s="1282"/>
      <c r="G53" s="1282"/>
      <c r="H53" s="1282"/>
      <c r="I53" s="1282"/>
      <c r="J53" s="1282"/>
      <c r="K53" s="1282"/>
      <c r="L53" s="1282"/>
      <c r="M53" s="1282"/>
      <c r="N53" s="1282"/>
      <c r="O53" s="1282"/>
      <c r="P53" s="1282"/>
      <c r="Q53" s="1255"/>
      <c r="R53" s="1254"/>
      <c r="S53" s="1282"/>
      <c r="T53" s="1282"/>
      <c r="U53" s="1412" t="s">
        <v>144</v>
      </c>
      <c r="V53" s="1412"/>
      <c r="W53" s="1412"/>
      <c r="X53" s="1414" t="s">
        <v>145</v>
      </c>
      <c r="Y53" s="1414"/>
      <c r="Z53" s="1414"/>
      <c r="AA53" s="1416" t="s">
        <v>146</v>
      </c>
      <c r="AB53" s="1417"/>
      <c r="AC53" s="1418"/>
      <c r="AD53" s="1412" t="s">
        <v>0</v>
      </c>
      <c r="AE53" s="1412"/>
      <c r="AF53" s="1412"/>
      <c r="AG53" s="1412"/>
      <c r="AH53" s="1412"/>
      <c r="AI53" s="1412"/>
      <c r="AJ53" s="1412"/>
      <c r="AK53" s="1412"/>
      <c r="AL53" s="6"/>
      <c r="AM53" s="6"/>
      <c r="AN53" s="6"/>
      <c r="AO53" s="6"/>
      <c r="AP53" s="6"/>
    </row>
    <row r="54" spans="1:42" s="7" customFormat="1" ht="15" customHeight="1" x14ac:dyDescent="0.15">
      <c r="A54" s="6"/>
      <c r="B54" s="1254"/>
      <c r="C54" s="1282"/>
      <c r="D54" s="1282"/>
      <c r="E54" s="1282"/>
      <c r="F54" s="1282"/>
      <c r="G54" s="1282"/>
      <c r="H54" s="1282"/>
      <c r="I54" s="1282"/>
      <c r="J54" s="1282"/>
      <c r="K54" s="1282"/>
      <c r="L54" s="1282"/>
      <c r="M54" s="1282"/>
      <c r="N54" s="1282"/>
      <c r="O54" s="1282"/>
      <c r="P54" s="1282"/>
      <c r="Q54" s="1255"/>
      <c r="R54" s="1286" t="s">
        <v>230</v>
      </c>
      <c r="S54" s="1282"/>
      <c r="T54" s="1282"/>
      <c r="U54" s="1413"/>
      <c r="V54" s="1413"/>
      <c r="W54" s="1413"/>
      <c r="X54" s="1415"/>
      <c r="Y54" s="1415"/>
      <c r="Z54" s="1415"/>
      <c r="AA54" s="1295"/>
      <c r="AB54" s="1296"/>
      <c r="AC54" s="1297"/>
      <c r="AD54" s="1413"/>
      <c r="AE54" s="1413"/>
      <c r="AF54" s="1413"/>
      <c r="AG54" s="1412"/>
      <c r="AH54" s="1412"/>
      <c r="AI54" s="1412"/>
      <c r="AJ54" s="1412"/>
      <c r="AK54" s="1412"/>
      <c r="AL54" s="6"/>
      <c r="AM54" s="6"/>
      <c r="AN54" s="6"/>
      <c r="AO54" s="6"/>
      <c r="AP54" s="6"/>
    </row>
    <row r="55" spans="1:42" s="7" customFormat="1" ht="15" customHeight="1" x14ac:dyDescent="0.15">
      <c r="A55" s="6"/>
      <c r="B55" s="1256"/>
      <c r="C55" s="1269"/>
      <c r="D55" s="1269"/>
      <c r="E55" s="1269"/>
      <c r="F55" s="1269"/>
      <c r="G55" s="1269"/>
      <c r="H55" s="1269"/>
      <c r="I55" s="1269"/>
      <c r="J55" s="1269"/>
      <c r="K55" s="1269"/>
      <c r="L55" s="1269"/>
      <c r="M55" s="1269"/>
      <c r="N55" s="1269"/>
      <c r="O55" s="1269"/>
      <c r="P55" s="1269"/>
      <c r="Q55" s="1257"/>
      <c r="R55" s="1256"/>
      <c r="S55" s="1269"/>
      <c r="T55" s="1269"/>
      <c r="U55" s="1256" t="s">
        <v>231</v>
      </c>
      <c r="V55" s="1269"/>
      <c r="W55" s="1269"/>
      <c r="X55" s="1256" t="s">
        <v>232</v>
      </c>
      <c r="Y55" s="1269"/>
      <c r="Z55" s="1257"/>
      <c r="AA55" s="1396" t="s">
        <v>233</v>
      </c>
      <c r="AB55" s="1396"/>
      <c r="AC55" s="1397"/>
      <c r="AD55" s="1256" t="s">
        <v>234</v>
      </c>
      <c r="AE55" s="1269"/>
      <c r="AF55" s="1269"/>
      <c r="AG55" s="1412"/>
      <c r="AH55" s="1412"/>
      <c r="AI55" s="1412"/>
      <c r="AJ55" s="1412"/>
      <c r="AK55" s="1412"/>
      <c r="AL55" s="6"/>
      <c r="AM55" s="6"/>
      <c r="AN55" s="6"/>
      <c r="AO55" s="6"/>
      <c r="AP55" s="6"/>
    </row>
    <row r="56" spans="1:42" s="7" customFormat="1" ht="15" customHeight="1" x14ac:dyDescent="0.15">
      <c r="A56" s="6"/>
      <c r="B56" s="1252" t="s">
        <v>158</v>
      </c>
      <c r="C56" s="1260"/>
      <c r="D56" s="1260"/>
      <c r="E56" s="1260"/>
      <c r="F56" s="1260"/>
      <c r="G56" s="1260"/>
      <c r="H56" s="1260"/>
      <c r="I56" s="1260"/>
      <c r="J56" s="1260"/>
      <c r="K56" s="1260"/>
      <c r="L56" s="1260"/>
      <c r="M56" s="1260"/>
      <c r="N56" s="1260"/>
      <c r="O56" s="1260"/>
      <c r="P56" s="1260"/>
      <c r="Q56" s="1253"/>
      <c r="R56" s="1398" t="str">
        <f>IF(U56="","",U56+AA56)</f>
        <v/>
      </c>
      <c r="S56" s="1399"/>
      <c r="T56" s="1399"/>
      <c r="U56" s="1402"/>
      <c r="V56" s="1403"/>
      <c r="W56" s="1403"/>
      <c r="X56" s="1404"/>
      <c r="Y56" s="1405"/>
      <c r="Z56" s="1406"/>
      <c r="AA56" s="1410"/>
      <c r="AB56" s="1410"/>
      <c r="AC56" s="1410"/>
      <c r="AD56" s="1404"/>
      <c r="AE56" s="1405"/>
      <c r="AF56" s="1406"/>
      <c r="AG56" s="1419" t="str">
        <f>IF(R56="","",IF(R56&gt;H48*0.4%,"否","適"))</f>
        <v/>
      </c>
      <c r="AH56" s="1419"/>
      <c r="AI56" s="1419"/>
      <c r="AJ56" s="1419"/>
      <c r="AK56" s="1419"/>
      <c r="AL56" s="6"/>
      <c r="AM56" s="6"/>
      <c r="AN56" s="6"/>
      <c r="AO56" s="6"/>
      <c r="AP56" s="6"/>
    </row>
    <row r="57" spans="1:42" s="111" customFormat="1" ht="30" customHeight="1" x14ac:dyDescent="0.15">
      <c r="A57" s="6"/>
      <c r="B57" s="1256"/>
      <c r="C57" s="1269"/>
      <c r="D57" s="1269"/>
      <c r="E57" s="1269"/>
      <c r="F57" s="1269"/>
      <c r="G57" s="1269"/>
      <c r="H57" s="1269"/>
      <c r="I57" s="1269"/>
      <c r="J57" s="1269"/>
      <c r="K57" s="1269"/>
      <c r="L57" s="1269"/>
      <c r="M57" s="1269"/>
      <c r="N57" s="1269"/>
      <c r="O57" s="1269"/>
      <c r="P57" s="1269"/>
      <c r="Q57" s="1257"/>
      <c r="R57" s="1400"/>
      <c r="S57" s="1401"/>
      <c r="T57" s="1401"/>
      <c r="U57" s="1345"/>
      <c r="V57" s="1346"/>
      <c r="W57" s="1346"/>
      <c r="X57" s="1407"/>
      <c r="Y57" s="1408"/>
      <c r="Z57" s="1409"/>
      <c r="AA57" s="1410"/>
      <c r="AB57" s="1410"/>
      <c r="AC57" s="1410"/>
      <c r="AD57" s="1407"/>
      <c r="AE57" s="1408"/>
      <c r="AF57" s="1409"/>
      <c r="AG57" s="1419"/>
      <c r="AH57" s="1419"/>
      <c r="AI57" s="1419"/>
      <c r="AJ57" s="1419"/>
      <c r="AK57" s="1419"/>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93"/>
      <c r="C60" s="1394"/>
      <c r="D60" s="1394"/>
      <c r="E60" s="1394"/>
      <c r="F60" s="1394"/>
      <c r="G60" s="1394"/>
      <c r="H60" s="1394"/>
      <c r="I60" s="1394"/>
      <c r="J60" s="1394"/>
      <c r="K60" s="1395"/>
      <c r="L60" s="1393" t="s">
        <v>160</v>
      </c>
      <c r="M60" s="1394"/>
      <c r="N60" s="1394"/>
      <c r="O60" s="1394"/>
      <c r="P60" s="1394"/>
      <c r="Q60" s="1394"/>
      <c r="R60" s="1394"/>
      <c r="S60" s="1394"/>
      <c r="T60" s="1394"/>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5"/>
      <c r="AP60" s="6"/>
    </row>
    <row r="61" spans="1:42" s="111" customFormat="1" ht="11.25" customHeight="1" x14ac:dyDescent="0.15">
      <c r="A61" s="6"/>
      <c r="B61" s="1283" t="s">
        <v>158</v>
      </c>
      <c r="C61" s="1284"/>
      <c r="D61" s="1284"/>
      <c r="E61" s="1284"/>
      <c r="F61" s="1284"/>
      <c r="G61" s="1284"/>
      <c r="H61" s="1284"/>
      <c r="I61" s="1284"/>
      <c r="J61" s="1284"/>
      <c r="K61" s="1285"/>
      <c r="L61" s="1283"/>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5"/>
      <c r="AP61" s="6"/>
    </row>
    <row r="62" spans="1:42" s="7" customFormat="1" ht="15" hidden="1" customHeight="1" x14ac:dyDescent="0.15">
      <c r="A62" s="6"/>
      <c r="B62" s="1286"/>
      <c r="C62" s="1287"/>
      <c r="D62" s="1287"/>
      <c r="E62" s="1287"/>
      <c r="F62" s="1287"/>
      <c r="G62" s="1287"/>
      <c r="H62" s="1287"/>
      <c r="I62" s="1287"/>
      <c r="J62" s="1287"/>
      <c r="K62" s="1288"/>
      <c r="L62" s="1286"/>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8"/>
      <c r="AP62" s="6"/>
    </row>
    <row r="63" spans="1:42" s="7" customFormat="1" ht="15" customHeight="1" x14ac:dyDescent="0.15">
      <c r="A63" s="6"/>
      <c r="B63" s="1304"/>
      <c r="C63" s="1305"/>
      <c r="D63" s="1305"/>
      <c r="E63" s="1305"/>
      <c r="F63" s="1305"/>
      <c r="G63" s="1305"/>
      <c r="H63" s="1305"/>
      <c r="I63" s="1305"/>
      <c r="J63" s="1305"/>
      <c r="K63" s="1306"/>
      <c r="L63" s="1304"/>
      <c r="M63" s="1305"/>
      <c r="N63" s="1305"/>
      <c r="O63" s="1305"/>
      <c r="P63" s="1305"/>
      <c r="Q63" s="1305"/>
      <c r="R63" s="1305"/>
      <c r="S63" s="1305"/>
      <c r="T63" s="1305"/>
      <c r="U63" s="1305"/>
      <c r="V63" s="1305"/>
      <c r="W63" s="1305"/>
      <c r="X63" s="1305"/>
      <c r="Y63" s="1305"/>
      <c r="Z63" s="1305"/>
      <c r="AA63" s="1305"/>
      <c r="AB63" s="1305"/>
      <c r="AC63" s="1305"/>
      <c r="AD63" s="1305"/>
      <c r="AE63" s="1305"/>
      <c r="AF63" s="1305"/>
      <c r="AG63" s="1305"/>
      <c r="AH63" s="1305"/>
      <c r="AI63" s="1305"/>
      <c r="AJ63" s="1305"/>
      <c r="AK63" s="1305"/>
      <c r="AL63" s="1305"/>
      <c r="AM63" s="1305"/>
      <c r="AN63" s="1305"/>
      <c r="AO63" s="1306"/>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52" t="s">
        <v>12</v>
      </c>
      <c r="C66" s="1260"/>
      <c r="D66" s="1260"/>
      <c r="E66" s="1260"/>
      <c r="F66" s="1260"/>
      <c r="G66" s="1260"/>
      <c r="H66" s="1260"/>
      <c r="I66" s="1253"/>
      <c r="J66" s="1252"/>
      <c r="K66" s="1260"/>
      <c r="L66" s="1260"/>
      <c r="M66" s="1260"/>
      <c r="N66" s="1260"/>
      <c r="O66" s="1260"/>
      <c r="P66" s="1260"/>
      <c r="Q66" s="1260"/>
      <c r="R66" s="1260"/>
      <c r="S66" s="1260"/>
      <c r="T66" s="1253"/>
      <c r="U66" s="1252" t="s">
        <v>162</v>
      </c>
      <c r="V66" s="1260"/>
      <c r="W66" s="1260"/>
      <c r="X66" s="1260"/>
      <c r="Y66" s="1260"/>
      <c r="Z66" s="1260"/>
      <c r="AA66" s="1260"/>
      <c r="AB66" s="1253"/>
      <c r="AC66" s="1259"/>
      <c r="AD66" s="1259"/>
      <c r="AE66" s="1259"/>
      <c r="AF66" s="1259"/>
      <c r="AG66" s="1259"/>
      <c r="AH66" s="1259"/>
      <c r="AI66" s="1259"/>
      <c r="AJ66" s="1259"/>
      <c r="AK66" s="1259"/>
      <c r="AL66" s="1259"/>
      <c r="AM66" s="1259"/>
      <c r="AN66" s="1259"/>
      <c r="AO66" s="1259"/>
      <c r="AP66" s="94"/>
    </row>
    <row r="67" spans="1:42" s="12" customFormat="1" x14ac:dyDescent="0.15">
      <c r="A67" s="94"/>
      <c r="B67" s="1256"/>
      <c r="C67" s="1269"/>
      <c r="D67" s="1269"/>
      <c r="E67" s="1269"/>
      <c r="F67" s="1269"/>
      <c r="G67" s="1269"/>
      <c r="H67" s="1269"/>
      <c r="I67" s="1257"/>
      <c r="J67" s="1256"/>
      <c r="K67" s="1269"/>
      <c r="L67" s="1269"/>
      <c r="M67" s="1269"/>
      <c r="N67" s="1269"/>
      <c r="O67" s="1269"/>
      <c r="P67" s="1269"/>
      <c r="Q67" s="1269"/>
      <c r="R67" s="1269"/>
      <c r="S67" s="1269"/>
      <c r="T67" s="1257"/>
      <c r="U67" s="1256"/>
      <c r="V67" s="1269"/>
      <c r="W67" s="1269"/>
      <c r="X67" s="1269"/>
      <c r="Y67" s="1269"/>
      <c r="Z67" s="1269"/>
      <c r="AA67" s="1269"/>
      <c r="AB67" s="1257"/>
      <c r="AC67" s="1259"/>
      <c r="AD67" s="1259"/>
      <c r="AE67" s="1259"/>
      <c r="AF67" s="1259"/>
      <c r="AG67" s="1259"/>
      <c r="AH67" s="1259"/>
      <c r="AI67" s="1259"/>
      <c r="AJ67" s="1259"/>
      <c r="AK67" s="1259"/>
      <c r="AL67" s="1259"/>
      <c r="AM67" s="1259"/>
      <c r="AN67" s="1259"/>
      <c r="AO67" s="1259"/>
      <c r="AP67" s="94"/>
    </row>
    <row r="68" spans="1:42" s="12" customFormat="1" x14ac:dyDescent="0.15">
      <c r="A68" s="94"/>
      <c r="B68" s="1252" t="s">
        <v>163</v>
      </c>
      <c r="C68" s="1260"/>
      <c r="D68" s="1260"/>
      <c r="E68" s="1260"/>
      <c r="F68" s="1260"/>
      <c r="G68" s="1260"/>
      <c r="H68" s="1260"/>
      <c r="I68" s="1253"/>
      <c r="J68" s="1252"/>
      <c r="K68" s="1260"/>
      <c r="L68" s="1260"/>
      <c r="M68" s="1260"/>
      <c r="N68" s="1260"/>
      <c r="O68" s="1260"/>
      <c r="P68" s="1260"/>
      <c r="Q68" s="1260"/>
      <c r="R68" s="1260"/>
      <c r="S68" s="1260"/>
      <c r="T68" s="1253"/>
      <c r="U68" s="1309" t="s">
        <v>164</v>
      </c>
      <c r="V68" s="1310"/>
      <c r="W68" s="1310"/>
      <c r="X68" s="1310"/>
      <c r="Y68" s="1310"/>
      <c r="Z68" s="1310"/>
      <c r="AA68" s="1310"/>
      <c r="AB68" s="1311"/>
      <c r="AC68" s="1309" t="s">
        <v>165</v>
      </c>
      <c r="AD68" s="1310"/>
      <c r="AE68" s="1260"/>
      <c r="AF68" s="1260"/>
      <c r="AG68" s="1260"/>
      <c r="AH68" s="1260"/>
      <c r="AI68" s="1260"/>
      <c r="AJ68" s="1260"/>
      <c r="AK68" s="1260"/>
      <c r="AL68" s="1260"/>
      <c r="AM68" s="1260"/>
      <c r="AN68" s="1260"/>
      <c r="AO68" s="1253"/>
      <c r="AP68" s="94"/>
    </row>
    <row r="69" spans="1:42" s="12" customFormat="1" x14ac:dyDescent="0.15">
      <c r="A69" s="94"/>
      <c r="B69" s="1256"/>
      <c r="C69" s="1269"/>
      <c r="D69" s="1269"/>
      <c r="E69" s="1269"/>
      <c r="F69" s="1269"/>
      <c r="G69" s="1269"/>
      <c r="H69" s="1269"/>
      <c r="I69" s="1257"/>
      <c r="J69" s="1256"/>
      <c r="K69" s="1269"/>
      <c r="L69" s="1269"/>
      <c r="M69" s="1269"/>
      <c r="N69" s="1269"/>
      <c r="O69" s="1269"/>
      <c r="P69" s="1269"/>
      <c r="Q69" s="1269"/>
      <c r="R69" s="1269"/>
      <c r="S69" s="1269"/>
      <c r="T69" s="1257"/>
      <c r="U69" s="1420"/>
      <c r="V69" s="1421"/>
      <c r="W69" s="1421"/>
      <c r="X69" s="1421"/>
      <c r="Y69" s="1421"/>
      <c r="Z69" s="1421"/>
      <c r="AA69" s="1421"/>
      <c r="AB69" s="1422"/>
      <c r="AC69" s="1420" t="s">
        <v>166</v>
      </c>
      <c r="AD69" s="1421"/>
      <c r="AE69" s="1269"/>
      <c r="AF69" s="1269"/>
      <c r="AG69" s="1269"/>
      <c r="AH69" s="1269"/>
      <c r="AI69" s="1269"/>
      <c r="AJ69" s="1269"/>
      <c r="AK69" s="1269"/>
      <c r="AL69" s="1269"/>
      <c r="AM69" s="1269"/>
      <c r="AN69" s="1269"/>
      <c r="AO69" s="1257"/>
      <c r="AP69" s="94"/>
    </row>
    <row r="70" spans="1:42" x14ac:dyDescent="0.15">
      <c r="A70" s="6"/>
      <c r="B70" s="1252" t="s">
        <v>167</v>
      </c>
      <c r="C70" s="1260"/>
      <c r="D70" s="1260"/>
      <c r="E70" s="1260"/>
      <c r="F70" s="1260"/>
      <c r="G70" s="1260"/>
      <c r="H70" s="1260"/>
      <c r="I70" s="1253"/>
      <c r="J70" s="1309" t="s">
        <v>235</v>
      </c>
      <c r="K70" s="1310"/>
      <c r="L70" s="1436"/>
      <c r="M70" s="1436"/>
      <c r="N70" s="1436"/>
      <c r="O70" s="1436"/>
      <c r="P70" s="1436"/>
      <c r="Q70" s="1436"/>
      <c r="R70" s="1436"/>
      <c r="S70" s="1436"/>
      <c r="T70" s="1437"/>
      <c r="U70" s="1259" t="s">
        <v>168</v>
      </c>
      <c r="V70" s="1259"/>
      <c r="W70" s="1259"/>
      <c r="X70" s="1259"/>
      <c r="Y70" s="1259"/>
      <c r="Z70" s="1259"/>
      <c r="AA70" s="1259"/>
      <c r="AB70" s="1259"/>
      <c r="AC70" s="1309" t="s">
        <v>165</v>
      </c>
      <c r="AD70" s="1310"/>
      <c r="AE70" s="1260"/>
      <c r="AF70" s="1260"/>
      <c r="AG70" s="1260"/>
      <c r="AH70" s="1260"/>
      <c r="AI70" s="1260"/>
      <c r="AJ70" s="1260"/>
      <c r="AK70" s="1260"/>
      <c r="AL70" s="1260"/>
      <c r="AM70" s="1260"/>
      <c r="AN70" s="1260"/>
      <c r="AO70" s="1253"/>
      <c r="AP70" s="6"/>
    </row>
    <row r="71" spans="1:42" x14ac:dyDescent="0.15">
      <c r="A71" s="6"/>
      <c r="B71" s="1256"/>
      <c r="C71" s="1269"/>
      <c r="D71" s="1269"/>
      <c r="E71" s="1269"/>
      <c r="F71" s="1269"/>
      <c r="G71" s="1269"/>
      <c r="H71" s="1269"/>
      <c r="I71" s="1257"/>
      <c r="J71" s="1420" t="s">
        <v>236</v>
      </c>
      <c r="K71" s="1421"/>
      <c r="L71" s="1438"/>
      <c r="M71" s="1438"/>
      <c r="N71" s="1438"/>
      <c r="O71" s="1438"/>
      <c r="P71" s="1438"/>
      <c r="Q71" s="1438"/>
      <c r="R71" s="1438"/>
      <c r="S71" s="1438"/>
      <c r="T71" s="1439"/>
      <c r="U71" s="1259"/>
      <c r="V71" s="1259"/>
      <c r="W71" s="1259"/>
      <c r="X71" s="1259"/>
      <c r="Y71" s="1259"/>
      <c r="Z71" s="1259"/>
      <c r="AA71" s="1259"/>
      <c r="AB71" s="1259"/>
      <c r="AC71" s="1420" t="s">
        <v>166</v>
      </c>
      <c r="AD71" s="1421"/>
      <c r="AE71" s="1269"/>
      <c r="AF71" s="1269"/>
      <c r="AG71" s="1269"/>
      <c r="AH71" s="1269"/>
      <c r="AI71" s="1269"/>
      <c r="AJ71" s="1269"/>
      <c r="AK71" s="1269"/>
      <c r="AL71" s="1269"/>
      <c r="AM71" s="1269"/>
      <c r="AN71" s="1269"/>
      <c r="AO71" s="1257"/>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25" t="s">
        <v>169</v>
      </c>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6"/>
    </row>
    <row r="74" spans="1:42" x14ac:dyDescent="0.15">
      <c r="A74" s="6"/>
      <c r="B74" s="1252" t="s">
        <v>237</v>
      </c>
      <c r="C74" s="1253"/>
      <c r="D74" s="1426" t="s">
        <v>170</v>
      </c>
      <c r="E74" s="1427"/>
      <c r="F74" s="1427"/>
      <c r="G74" s="1427"/>
      <c r="H74" s="1427"/>
      <c r="I74" s="1427"/>
      <c r="J74" s="1427"/>
      <c r="K74" s="1427"/>
      <c r="L74" s="1427"/>
      <c r="M74" s="1427"/>
      <c r="N74" s="1427"/>
      <c r="O74" s="1427"/>
      <c r="P74" s="1427"/>
      <c r="Q74" s="1427"/>
      <c r="R74" s="1427"/>
      <c r="S74" s="1427"/>
      <c r="T74" s="1427"/>
      <c r="U74" s="1427"/>
      <c r="V74" s="1427"/>
      <c r="W74" s="1427"/>
      <c r="X74" s="1427"/>
      <c r="Y74" s="1427"/>
      <c r="Z74" s="1427"/>
      <c r="AA74" s="1427"/>
      <c r="AB74" s="1427"/>
      <c r="AC74" s="1427"/>
      <c r="AD74" s="1427"/>
      <c r="AE74" s="1427"/>
      <c r="AF74" s="1427"/>
      <c r="AG74" s="1427"/>
      <c r="AH74" s="1427"/>
      <c r="AI74" s="1427"/>
      <c r="AJ74" s="1427"/>
      <c r="AK74" s="1427"/>
      <c r="AL74" s="1427"/>
      <c r="AM74" s="1427"/>
      <c r="AN74" s="1427"/>
      <c r="AO74" s="1427"/>
      <c r="AP74" s="6"/>
    </row>
    <row r="75" spans="1:42" s="7" customFormat="1" ht="0.75" customHeight="1" x14ac:dyDescent="0.15">
      <c r="A75" s="6"/>
      <c r="B75" s="1254"/>
      <c r="C75" s="1255"/>
      <c r="D75" s="1426"/>
      <c r="E75" s="1427"/>
      <c r="F75" s="1427"/>
      <c r="G75" s="1427"/>
      <c r="H75" s="1427"/>
      <c r="I75" s="1427"/>
      <c r="J75" s="1427"/>
      <c r="K75" s="1427"/>
      <c r="L75" s="1427"/>
      <c r="M75" s="1427"/>
      <c r="N75" s="1427"/>
      <c r="O75" s="1427"/>
      <c r="P75" s="1427"/>
      <c r="Q75" s="1427"/>
      <c r="R75" s="1427"/>
      <c r="S75" s="1427"/>
      <c r="T75" s="1427"/>
      <c r="U75" s="1427"/>
      <c r="V75" s="1427"/>
      <c r="W75" s="1427"/>
      <c r="X75" s="1427"/>
      <c r="Y75" s="1427"/>
      <c r="Z75" s="1427"/>
      <c r="AA75" s="1427"/>
      <c r="AB75" s="1427"/>
      <c r="AC75" s="1427"/>
      <c r="AD75" s="1427"/>
      <c r="AE75" s="1427"/>
      <c r="AF75" s="1427"/>
      <c r="AG75" s="1427"/>
      <c r="AH75" s="1427"/>
      <c r="AI75" s="1427"/>
      <c r="AJ75" s="1427"/>
      <c r="AK75" s="1427"/>
      <c r="AL75" s="1427"/>
      <c r="AM75" s="1427"/>
      <c r="AN75" s="1427"/>
      <c r="AO75" s="1427"/>
      <c r="AP75" s="6"/>
    </row>
    <row r="76" spans="1:42" ht="17.25" customHeight="1" x14ac:dyDescent="0.15">
      <c r="A76" s="6"/>
      <c r="B76" s="1254"/>
      <c r="C76" s="1255"/>
      <c r="D76" s="1428" t="s">
        <v>171</v>
      </c>
      <c r="E76" s="1429"/>
      <c r="F76" s="1429"/>
      <c r="G76" s="1429"/>
      <c r="H76" s="1429"/>
      <c r="I76" s="1429"/>
      <c r="J76" s="1429"/>
      <c r="K76" s="1429"/>
      <c r="L76" s="1429"/>
      <c r="M76" s="1429"/>
      <c r="N76" s="1429"/>
      <c r="O76" s="1429"/>
      <c r="P76" s="1429"/>
      <c r="Q76" s="1429"/>
      <c r="R76" s="1429"/>
      <c r="S76" s="1429"/>
      <c r="T76" s="1429"/>
      <c r="U76" s="1429"/>
      <c r="V76" s="1429"/>
      <c r="W76" s="1429"/>
      <c r="X76" s="1429"/>
      <c r="Y76" s="1429"/>
      <c r="Z76" s="1429"/>
      <c r="AA76" s="1429"/>
      <c r="AB76" s="1429"/>
      <c r="AC76" s="1429"/>
      <c r="AD76" s="1429"/>
      <c r="AE76" s="1429"/>
      <c r="AF76" s="1429"/>
      <c r="AG76" s="1429"/>
      <c r="AH76" s="1429"/>
      <c r="AI76" s="1429"/>
      <c r="AJ76" s="1429"/>
      <c r="AK76" s="1429"/>
      <c r="AL76" s="1429"/>
      <c r="AM76" s="1429"/>
      <c r="AN76" s="1429"/>
      <c r="AO76" s="1426"/>
      <c r="AP76" s="6"/>
    </row>
    <row r="77" spans="1:42" ht="15" customHeight="1" x14ac:dyDescent="0.15">
      <c r="A77" s="6"/>
      <c r="B77" s="1254"/>
      <c r="C77" s="1255"/>
      <c r="D77" s="1430"/>
      <c r="E77" s="1431"/>
      <c r="F77" s="1431"/>
      <c r="G77" s="1431"/>
      <c r="H77" s="1431"/>
      <c r="I77" s="1431"/>
      <c r="J77" s="1431"/>
      <c r="K77" s="1431"/>
      <c r="L77" s="1431"/>
      <c r="M77" s="1431"/>
      <c r="N77" s="1431"/>
      <c r="O77" s="1431"/>
      <c r="P77" s="1431"/>
      <c r="Q77" s="1431"/>
      <c r="R77" s="1431"/>
      <c r="S77" s="1431"/>
      <c r="T77" s="1431"/>
      <c r="U77" s="1431"/>
      <c r="V77" s="1431"/>
      <c r="W77" s="1431"/>
      <c r="X77" s="1431"/>
      <c r="Y77" s="1431"/>
      <c r="Z77" s="1431"/>
      <c r="AA77" s="1431"/>
      <c r="AB77" s="1431"/>
      <c r="AC77" s="1431"/>
      <c r="AD77" s="1431"/>
      <c r="AE77" s="1431"/>
      <c r="AF77" s="1431"/>
      <c r="AG77" s="1431"/>
      <c r="AH77" s="1431"/>
      <c r="AI77" s="1431"/>
      <c r="AJ77" s="1431"/>
      <c r="AK77" s="1431"/>
      <c r="AL77" s="1431"/>
      <c r="AM77" s="1431"/>
      <c r="AN77" s="1431"/>
      <c r="AO77" s="1432"/>
      <c r="AP77" s="6"/>
    </row>
    <row r="78" spans="1:42" s="116" customFormat="1" ht="15" customHeight="1" x14ac:dyDescent="0.15">
      <c r="A78" s="6"/>
      <c r="B78" s="1256"/>
      <c r="C78" s="1257"/>
      <c r="D78" s="1433"/>
      <c r="E78" s="1434"/>
      <c r="F78" s="1434"/>
      <c r="G78" s="1434"/>
      <c r="H78" s="1434"/>
      <c r="I78" s="1434"/>
      <c r="J78" s="1434"/>
      <c r="K78" s="1434"/>
      <c r="L78" s="1434"/>
      <c r="M78" s="1434"/>
      <c r="N78" s="1434"/>
      <c r="O78" s="1434"/>
      <c r="P78" s="1434"/>
      <c r="Q78" s="1434"/>
      <c r="R78" s="1434"/>
      <c r="S78" s="1434"/>
      <c r="T78" s="1434"/>
      <c r="U78" s="1434"/>
      <c r="V78" s="1434"/>
      <c r="W78" s="1434"/>
      <c r="X78" s="1434"/>
      <c r="Y78" s="1434"/>
      <c r="Z78" s="1434"/>
      <c r="AA78" s="1434"/>
      <c r="AB78" s="1434"/>
      <c r="AC78" s="1434"/>
      <c r="AD78" s="1434"/>
      <c r="AE78" s="1434"/>
      <c r="AF78" s="1434"/>
      <c r="AG78" s="1434"/>
      <c r="AH78" s="1434"/>
      <c r="AI78" s="1434"/>
      <c r="AJ78" s="1434"/>
      <c r="AK78" s="1434"/>
      <c r="AL78" s="1434"/>
      <c r="AM78" s="1434"/>
      <c r="AN78" s="1434"/>
      <c r="AO78" s="1435"/>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23" t="s">
        <v>183</v>
      </c>
      <c r="D91" s="1423"/>
      <c r="E91" s="1423"/>
      <c r="F91" s="1423"/>
      <c r="G91" s="1423"/>
      <c r="H91" s="1423"/>
      <c r="I91" s="1423"/>
      <c r="J91" s="1423"/>
      <c r="K91" s="1423"/>
      <c r="L91" s="1423"/>
      <c r="M91" s="1423"/>
      <c r="N91" s="1423"/>
      <c r="O91" s="1423"/>
      <c r="P91" s="1423"/>
      <c r="Q91" s="1423"/>
      <c r="R91" s="1423"/>
      <c r="S91" s="1423"/>
      <c r="T91" s="1423"/>
      <c r="U91" s="1423"/>
      <c r="V91" s="1423"/>
      <c r="W91" s="1423"/>
      <c r="X91" s="1423"/>
      <c r="Y91" s="1423"/>
      <c r="Z91" s="1423"/>
      <c r="AA91" s="1423"/>
      <c r="AB91" s="1423"/>
      <c r="AC91" s="1423"/>
      <c r="AD91" s="1423"/>
      <c r="AE91" s="1423"/>
      <c r="AF91" s="1423"/>
      <c r="AG91" s="1423"/>
      <c r="AH91" s="1423"/>
      <c r="AI91" s="1423"/>
      <c r="AJ91" s="1423"/>
      <c r="AK91" s="1423"/>
      <c r="AL91" s="1423"/>
      <c r="AM91" s="1423"/>
      <c r="AN91" s="1423"/>
      <c r="AO91" s="1423"/>
      <c r="AP91" s="96"/>
    </row>
    <row r="92" spans="1:42" s="7" customFormat="1" ht="33" customHeight="1" x14ac:dyDescent="0.15">
      <c r="A92" s="96"/>
      <c r="B92" s="1424" t="s">
        <v>184</v>
      </c>
      <c r="C92" s="1424"/>
      <c r="D92" s="1424"/>
      <c r="E92" s="1424"/>
      <c r="F92" s="1424"/>
      <c r="G92" s="1424"/>
      <c r="H92" s="1424"/>
      <c r="I92" s="1424"/>
      <c r="J92" s="1424"/>
      <c r="K92" s="1424"/>
      <c r="L92" s="1424"/>
      <c r="M92" s="1424"/>
      <c r="N92" s="1424"/>
      <c r="O92" s="1424"/>
      <c r="P92" s="1424"/>
      <c r="Q92" s="1424"/>
      <c r="R92" s="1424"/>
      <c r="S92" s="1424"/>
      <c r="T92" s="1424"/>
      <c r="U92" s="1424"/>
      <c r="V92" s="1424"/>
      <c r="W92" s="1424"/>
      <c r="X92" s="1424"/>
      <c r="Y92" s="1424"/>
      <c r="Z92" s="1424"/>
      <c r="AA92" s="1424"/>
      <c r="AB92" s="1424"/>
      <c r="AC92" s="1424"/>
      <c r="AD92" s="1424"/>
      <c r="AE92" s="1424"/>
      <c r="AF92" s="1424"/>
      <c r="AG92" s="1424"/>
      <c r="AH92" s="1424"/>
      <c r="AI92" s="1424"/>
      <c r="AJ92" s="1424"/>
      <c r="AK92" s="1424"/>
      <c r="AL92" s="1424"/>
      <c r="AM92" s="1424"/>
      <c r="AN92" s="1424"/>
      <c r="AO92" s="1424"/>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88" t="s">
        <v>64</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5"/>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36" t="s">
        <v>36</v>
      </c>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c r="AN3" s="1236"/>
      <c r="AO3" s="1236"/>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43" t="s">
        <v>11</v>
      </c>
      <c r="C9" s="1444"/>
      <c r="D9" s="1444"/>
      <c r="E9" s="1444"/>
      <c r="F9" s="1444"/>
      <c r="G9" s="1445"/>
      <c r="H9" s="1485" t="s">
        <v>19</v>
      </c>
      <c r="I9" s="1485"/>
      <c r="J9" s="1485"/>
      <c r="K9" s="1485"/>
      <c r="L9" s="1485"/>
      <c r="M9" s="1485"/>
      <c r="N9" s="1485"/>
      <c r="O9" s="1485"/>
      <c r="P9" s="1485"/>
      <c r="Q9" s="1485"/>
      <c r="R9" s="1485"/>
      <c r="S9" s="1485"/>
      <c r="T9" s="1485"/>
      <c r="U9" s="1485"/>
      <c r="V9" s="1485"/>
      <c r="W9" s="1485"/>
      <c r="X9" s="1485"/>
      <c r="Y9" s="1485"/>
      <c r="Z9" s="1485"/>
      <c r="AA9" s="1485"/>
      <c r="AB9" s="1485"/>
      <c r="AC9" s="1485"/>
      <c r="AD9" s="1485"/>
      <c r="AE9" s="1485"/>
      <c r="AF9" s="1485"/>
      <c r="AG9" s="1485"/>
      <c r="AH9" s="1485"/>
      <c r="AI9" s="1485"/>
      <c r="AJ9" s="1485"/>
      <c r="AK9" s="1485"/>
      <c r="AL9" s="1485"/>
      <c r="AM9" s="1485"/>
      <c r="AN9" s="1485"/>
      <c r="AO9" s="1485"/>
      <c r="AP9" s="4"/>
      <c r="AQ9" s="13"/>
    </row>
    <row r="10" spans="1:50" s="18" customFormat="1" ht="16.5" customHeight="1" x14ac:dyDescent="0.15">
      <c r="A10" s="27"/>
      <c r="B10" s="1461"/>
      <c r="C10" s="1462"/>
      <c r="D10" s="1462"/>
      <c r="E10" s="1462"/>
      <c r="F10" s="1462"/>
      <c r="G10" s="1463"/>
      <c r="H10" s="1485" t="s">
        <v>47</v>
      </c>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c r="AL10" s="1485"/>
      <c r="AM10" s="1485"/>
      <c r="AN10" s="1485"/>
      <c r="AO10" s="1485"/>
      <c r="AP10" s="4"/>
      <c r="AQ10" s="13"/>
    </row>
    <row r="11" spans="1:50" s="18" customFormat="1" ht="14.25" customHeight="1" x14ac:dyDescent="0.15">
      <c r="A11" s="27"/>
      <c r="B11" s="1461"/>
      <c r="C11" s="1462"/>
      <c r="D11" s="1462"/>
      <c r="E11" s="1462"/>
      <c r="F11" s="1462"/>
      <c r="G11" s="1463"/>
      <c r="H11" s="1443" t="s">
        <v>189</v>
      </c>
      <c r="I11" s="1445"/>
      <c r="J11" s="1464" t="s">
        <v>93</v>
      </c>
      <c r="K11" s="1465"/>
      <c r="L11" s="1465"/>
      <c r="M11" s="1465"/>
      <c r="N11" s="1465"/>
      <c r="O11" s="1465"/>
      <c r="P11" s="1465"/>
      <c r="Q11" s="1465"/>
      <c r="R11" s="1465"/>
      <c r="S11" s="1465"/>
      <c r="T11" s="1465"/>
      <c r="U11" s="1465"/>
      <c r="V11" s="1465"/>
      <c r="W11" s="1465"/>
      <c r="X11" s="1465"/>
      <c r="Y11" s="1465"/>
      <c r="Z11" s="1465"/>
      <c r="AA11" s="1465"/>
      <c r="AB11" s="1465"/>
      <c r="AC11" s="1481" t="s">
        <v>94</v>
      </c>
      <c r="AD11" s="1468"/>
      <c r="AE11" s="1468"/>
      <c r="AF11" s="1468"/>
      <c r="AG11" s="1468"/>
      <c r="AH11" s="1468"/>
      <c r="AI11" s="1468"/>
      <c r="AJ11" s="1468"/>
      <c r="AK11" s="1468"/>
      <c r="AL11" s="1468"/>
      <c r="AM11" s="1468"/>
      <c r="AN11" s="1468"/>
      <c r="AO11" s="1486"/>
      <c r="AP11" s="4"/>
      <c r="AQ11" s="13"/>
    </row>
    <row r="12" spans="1:50" s="18" customFormat="1" ht="14.25" customHeight="1" x14ac:dyDescent="0.15">
      <c r="A12" s="9"/>
      <c r="B12" s="1461"/>
      <c r="C12" s="1462"/>
      <c r="D12" s="1462"/>
      <c r="E12" s="1462"/>
      <c r="F12" s="1462"/>
      <c r="G12" s="1463"/>
      <c r="H12" s="1446"/>
      <c r="I12" s="1448"/>
      <c r="J12" s="1466"/>
      <c r="K12" s="1467"/>
      <c r="L12" s="1467"/>
      <c r="M12" s="1467"/>
      <c r="N12" s="1467"/>
      <c r="O12" s="1467"/>
      <c r="P12" s="1467"/>
      <c r="Q12" s="1467"/>
      <c r="R12" s="1467"/>
      <c r="S12" s="1467"/>
      <c r="T12" s="1467"/>
      <c r="U12" s="1467"/>
      <c r="V12" s="1467"/>
      <c r="W12" s="1467"/>
      <c r="X12" s="1467"/>
      <c r="Y12" s="1467"/>
      <c r="Z12" s="1467"/>
      <c r="AA12" s="1467"/>
      <c r="AB12" s="1467"/>
      <c r="AC12" s="1481"/>
      <c r="AD12" s="1468"/>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46"/>
      <c r="C13" s="1447"/>
      <c r="D13" s="1447"/>
      <c r="E13" s="1447"/>
      <c r="F13" s="1447"/>
      <c r="G13" s="1448"/>
      <c r="H13" s="1443" t="s">
        <v>218</v>
      </c>
      <c r="I13" s="1445"/>
      <c r="J13" s="1464" t="s">
        <v>97</v>
      </c>
      <c r="K13" s="1465"/>
      <c r="L13" s="1465"/>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9"/>
      <c r="AP13" s="4"/>
      <c r="AQ13" s="13"/>
    </row>
    <row r="14" spans="1:50" s="18" customFormat="1" ht="14.25" customHeight="1" x14ac:dyDescent="0.15">
      <c r="A14" s="1"/>
      <c r="B14" s="76"/>
      <c r="C14" s="77"/>
      <c r="D14" s="77"/>
      <c r="E14" s="77"/>
      <c r="F14" s="77"/>
      <c r="G14" s="78"/>
      <c r="H14" s="1446"/>
      <c r="I14" s="1448"/>
      <c r="J14" s="1466"/>
      <c r="K14" s="1467"/>
      <c r="L14" s="1467"/>
      <c r="M14" s="1467"/>
      <c r="N14" s="1467"/>
      <c r="O14" s="1467"/>
      <c r="P14" s="1467"/>
      <c r="Q14" s="1467"/>
      <c r="R14" s="1467"/>
      <c r="S14" s="1467"/>
      <c r="T14" s="1467"/>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87"/>
      <c r="AP14" s="4"/>
      <c r="AQ14" s="13"/>
    </row>
    <row r="15" spans="1:50" s="18" customFormat="1" ht="14.25" customHeight="1" x14ac:dyDescent="0.15">
      <c r="A15" s="1"/>
      <c r="B15" s="76"/>
      <c r="C15" s="77"/>
      <c r="D15" s="77"/>
      <c r="E15" s="77"/>
      <c r="F15" s="77"/>
      <c r="G15" s="78"/>
      <c r="H15" s="1443" t="s">
        <v>218</v>
      </c>
      <c r="I15" s="1445"/>
      <c r="J15" s="1464" t="s">
        <v>98</v>
      </c>
      <c r="K15" s="1465"/>
      <c r="L15" s="1465"/>
      <c r="M15" s="1465"/>
      <c r="N15" s="1465"/>
      <c r="O15" s="1465"/>
      <c r="P15" s="1465"/>
      <c r="Q15" s="1465"/>
      <c r="R15" s="1465"/>
      <c r="S15" s="1465"/>
      <c r="T15" s="1465"/>
      <c r="U15" s="1465"/>
      <c r="V15" s="1465"/>
      <c r="W15" s="1465"/>
      <c r="X15" s="1465"/>
      <c r="Y15" s="1465"/>
      <c r="Z15" s="1465"/>
      <c r="AA15" s="1465"/>
      <c r="AB15" s="1465"/>
      <c r="AC15" s="65" t="s">
        <v>219</v>
      </c>
      <c r="AD15" s="1468"/>
      <c r="AE15" s="1468"/>
      <c r="AF15" s="1468"/>
      <c r="AG15" s="1468"/>
      <c r="AH15" s="63" t="s">
        <v>220</v>
      </c>
      <c r="AI15" s="1479" t="s">
        <v>221</v>
      </c>
      <c r="AJ15" s="1479"/>
      <c r="AK15" s="1479"/>
      <c r="AL15" s="1479"/>
      <c r="AM15" s="1479"/>
      <c r="AN15" s="1479"/>
      <c r="AO15" s="1480"/>
      <c r="AP15" s="4"/>
      <c r="AQ15" s="13"/>
      <c r="AR15" s="18" t="s">
        <v>99</v>
      </c>
    </row>
    <row r="16" spans="1:50" s="18" customFormat="1" ht="14.25" customHeight="1" x14ac:dyDescent="0.15">
      <c r="A16" s="28"/>
      <c r="B16" s="29"/>
      <c r="C16" s="30"/>
      <c r="D16" s="30"/>
      <c r="E16" s="30"/>
      <c r="F16" s="30"/>
      <c r="G16" s="31"/>
      <c r="H16" s="1446"/>
      <c r="I16" s="1448"/>
      <c r="J16" s="1466"/>
      <c r="K16" s="1467"/>
      <c r="L16" s="1467"/>
      <c r="M16" s="1467"/>
      <c r="N16" s="1467"/>
      <c r="O16" s="1467"/>
      <c r="P16" s="1467"/>
      <c r="Q16" s="1467"/>
      <c r="R16" s="1467"/>
      <c r="S16" s="1467"/>
      <c r="T16" s="1467"/>
      <c r="U16" s="1467"/>
      <c r="V16" s="1467"/>
      <c r="W16" s="1467"/>
      <c r="X16" s="1467"/>
      <c r="Y16" s="1467"/>
      <c r="Z16" s="1467"/>
      <c r="AA16" s="1467"/>
      <c r="AB16" s="1467"/>
      <c r="AC16" s="1481"/>
      <c r="AD16" s="1468"/>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61" t="s">
        <v>111</v>
      </c>
      <c r="C17" s="1462"/>
      <c r="D17" s="1462"/>
      <c r="E17" s="1462"/>
      <c r="F17" s="1462"/>
      <c r="G17" s="1463"/>
      <c r="H17" s="1443" t="s">
        <v>218</v>
      </c>
      <c r="I17" s="1445"/>
      <c r="J17" s="1464" t="s">
        <v>101</v>
      </c>
      <c r="K17" s="1465"/>
      <c r="L17" s="1465"/>
      <c r="M17" s="1465"/>
      <c r="N17" s="1465"/>
      <c r="O17" s="1465"/>
      <c r="P17" s="1465"/>
      <c r="Q17" s="1465"/>
      <c r="R17" s="1465"/>
      <c r="S17" s="1465"/>
      <c r="T17" s="1465"/>
      <c r="U17" s="1465"/>
      <c r="V17" s="1465"/>
      <c r="W17" s="1465"/>
      <c r="X17" s="1465"/>
      <c r="Y17" s="1465"/>
      <c r="Z17" s="1465"/>
      <c r="AA17" s="1465"/>
      <c r="AB17" s="1465"/>
      <c r="AC17" s="65" t="s">
        <v>219</v>
      </c>
      <c r="AD17" s="1468"/>
      <c r="AE17" s="1468"/>
      <c r="AF17" s="1468"/>
      <c r="AG17" s="1468"/>
      <c r="AH17" s="63" t="s">
        <v>220</v>
      </c>
      <c r="AI17" s="1479" t="s">
        <v>222</v>
      </c>
      <c r="AJ17" s="1479"/>
      <c r="AK17" s="1479"/>
      <c r="AL17" s="1479"/>
      <c r="AM17" s="1479"/>
      <c r="AN17" s="1479"/>
      <c r="AO17" s="1480"/>
      <c r="AP17" s="4"/>
      <c r="AQ17" s="13"/>
      <c r="AR17" s="18" t="s">
        <v>102</v>
      </c>
    </row>
    <row r="18" spans="1:44" s="18" customFormat="1" ht="14.25" customHeight="1" x14ac:dyDescent="0.15">
      <c r="A18" s="32"/>
      <c r="B18" s="1461"/>
      <c r="C18" s="1462"/>
      <c r="D18" s="1462"/>
      <c r="E18" s="1462"/>
      <c r="F18" s="1462"/>
      <c r="G18" s="1463"/>
      <c r="H18" s="1446"/>
      <c r="I18" s="1448"/>
      <c r="J18" s="1466"/>
      <c r="K18" s="1467"/>
      <c r="L18" s="1467"/>
      <c r="M18" s="1467"/>
      <c r="N18" s="1467"/>
      <c r="O18" s="1467"/>
      <c r="P18" s="1467"/>
      <c r="Q18" s="1467"/>
      <c r="R18" s="1467"/>
      <c r="S18" s="1467"/>
      <c r="T18" s="1467"/>
      <c r="U18" s="1467"/>
      <c r="V18" s="1467"/>
      <c r="W18" s="1467"/>
      <c r="X18" s="1467"/>
      <c r="Y18" s="1467"/>
      <c r="Z18" s="1467"/>
      <c r="AA18" s="1467"/>
      <c r="AB18" s="1467"/>
      <c r="AC18" s="1481"/>
      <c r="AD18" s="1468"/>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61"/>
      <c r="C19" s="1462"/>
      <c r="D19" s="1462"/>
      <c r="E19" s="1462"/>
      <c r="F19" s="1462"/>
      <c r="G19" s="1463"/>
      <c r="H19" s="1482" t="s">
        <v>20</v>
      </c>
      <c r="I19" s="1483"/>
      <c r="J19" s="1483"/>
      <c r="K19" s="1483"/>
      <c r="L19" s="1483"/>
      <c r="M19" s="1483"/>
      <c r="N19" s="1483"/>
      <c r="O19" s="1483"/>
      <c r="P19" s="1483"/>
      <c r="Q19" s="1483"/>
      <c r="R19" s="1483"/>
      <c r="S19" s="1483"/>
      <c r="T19" s="1483"/>
      <c r="U19" s="1483"/>
      <c r="V19" s="1483"/>
      <c r="W19" s="1483"/>
      <c r="X19" s="1483"/>
      <c r="Y19" s="1483"/>
      <c r="Z19" s="1483"/>
      <c r="AA19" s="1483"/>
      <c r="AB19" s="1483"/>
      <c r="AC19" s="1483"/>
      <c r="AD19" s="1483"/>
      <c r="AE19" s="1483"/>
      <c r="AF19" s="1483"/>
      <c r="AG19" s="1483"/>
      <c r="AH19" s="1483"/>
      <c r="AI19" s="1483"/>
      <c r="AJ19" s="1483"/>
      <c r="AK19" s="1483"/>
      <c r="AL19" s="1483"/>
      <c r="AM19" s="1483"/>
      <c r="AN19" s="1483"/>
      <c r="AO19" s="1484"/>
      <c r="AP19" s="4"/>
      <c r="AQ19" s="13"/>
    </row>
    <row r="20" spans="1:44" s="18" customFormat="1" ht="21" customHeight="1" x14ac:dyDescent="0.15">
      <c r="A20" s="32"/>
      <c r="B20" s="29"/>
      <c r="C20" s="30"/>
      <c r="D20" s="30"/>
      <c r="E20" s="30"/>
      <c r="F20" s="30"/>
      <c r="G20" s="31"/>
      <c r="H20" s="1443" t="s">
        <v>218</v>
      </c>
      <c r="I20" s="1445"/>
      <c r="J20" s="1464" t="s">
        <v>104</v>
      </c>
      <c r="K20" s="1465"/>
      <c r="L20" s="1465"/>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c r="AN20" s="1465"/>
      <c r="AO20" s="1469"/>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70"/>
      <c r="K22" s="1471"/>
      <c r="L22" s="1471"/>
      <c r="M22" s="1471"/>
      <c r="N22" s="1471"/>
      <c r="O22" s="1471"/>
      <c r="P22" s="1471"/>
      <c r="Q22" s="1471"/>
      <c r="R22" s="1471"/>
      <c r="S22" s="1471"/>
      <c r="T22" s="1471"/>
      <c r="U22" s="1471"/>
      <c r="V22" s="1471"/>
      <c r="W22" s="1471"/>
      <c r="X22" s="1471"/>
      <c r="Y22" s="1471"/>
      <c r="Z22" s="1471"/>
      <c r="AA22" s="1471"/>
      <c r="AB22" s="1471"/>
      <c r="AC22" s="1471"/>
      <c r="AD22" s="1471"/>
      <c r="AE22" s="1471"/>
      <c r="AF22" s="1471"/>
      <c r="AG22" s="1471"/>
      <c r="AH22" s="1471"/>
      <c r="AI22" s="1471"/>
      <c r="AJ22" s="1471"/>
      <c r="AK22" s="1471"/>
      <c r="AL22" s="1471"/>
      <c r="AM22" s="1471"/>
      <c r="AN22" s="1471"/>
      <c r="AO22" s="1472"/>
      <c r="AP22" s="4"/>
      <c r="AQ22" s="13"/>
    </row>
    <row r="23" spans="1:44" s="18" customFormat="1" ht="15.75" customHeight="1" x14ac:dyDescent="0.15">
      <c r="A23" s="32"/>
      <c r="B23" s="33"/>
      <c r="C23" s="34"/>
      <c r="D23" s="34"/>
      <c r="E23" s="34"/>
      <c r="F23" s="34"/>
      <c r="G23" s="35"/>
      <c r="H23" s="33"/>
      <c r="I23" s="35"/>
      <c r="J23" s="1473"/>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5"/>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43" t="s">
        <v>11</v>
      </c>
      <c r="C25" s="1444"/>
      <c r="D25" s="1444"/>
      <c r="E25" s="1444"/>
      <c r="F25" s="1444"/>
      <c r="G25" s="1445"/>
      <c r="H25" s="1485" t="s">
        <v>19</v>
      </c>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c r="AP25" s="4"/>
      <c r="AQ25" s="13"/>
    </row>
    <row r="26" spans="1:44" s="18" customFormat="1" ht="16.5" customHeight="1" x14ac:dyDescent="0.15">
      <c r="A26" s="27"/>
      <c r="B26" s="1461"/>
      <c r="C26" s="1462"/>
      <c r="D26" s="1462"/>
      <c r="E26" s="1462"/>
      <c r="F26" s="1462"/>
      <c r="G26" s="1463"/>
      <c r="H26" s="1485" t="s">
        <v>47</v>
      </c>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4"/>
      <c r="AQ26" s="13"/>
    </row>
    <row r="27" spans="1:44" s="18" customFormat="1" ht="14.25" customHeight="1" x14ac:dyDescent="0.15">
      <c r="A27" s="27"/>
      <c r="B27" s="1461"/>
      <c r="C27" s="1462"/>
      <c r="D27" s="1462"/>
      <c r="E27" s="1462"/>
      <c r="F27" s="1462"/>
      <c r="G27" s="1463"/>
      <c r="H27" s="1443" t="s">
        <v>218</v>
      </c>
      <c r="I27" s="1445"/>
      <c r="J27" s="1464" t="s">
        <v>93</v>
      </c>
      <c r="K27" s="1465"/>
      <c r="L27" s="1465"/>
      <c r="M27" s="1465"/>
      <c r="N27" s="1465"/>
      <c r="O27" s="1465"/>
      <c r="P27" s="1465"/>
      <c r="Q27" s="1465"/>
      <c r="R27" s="1465"/>
      <c r="S27" s="1465"/>
      <c r="T27" s="1465"/>
      <c r="U27" s="1465"/>
      <c r="V27" s="1465"/>
      <c r="W27" s="1465"/>
      <c r="X27" s="1465"/>
      <c r="Y27" s="1465"/>
      <c r="Z27" s="1465"/>
      <c r="AA27" s="1465"/>
      <c r="AB27" s="1465"/>
      <c r="AC27" s="1481" t="s">
        <v>94</v>
      </c>
      <c r="AD27" s="1468"/>
      <c r="AE27" s="1468"/>
      <c r="AF27" s="1468"/>
      <c r="AG27" s="1468"/>
      <c r="AH27" s="1468"/>
      <c r="AI27" s="1468"/>
      <c r="AJ27" s="1468"/>
      <c r="AK27" s="1468"/>
      <c r="AL27" s="1468"/>
      <c r="AM27" s="1468"/>
      <c r="AN27" s="1468"/>
      <c r="AO27" s="1486"/>
      <c r="AP27" s="4"/>
      <c r="AQ27" s="13"/>
    </row>
    <row r="28" spans="1:44" s="18" customFormat="1" ht="14.25" customHeight="1" x14ac:dyDescent="0.15">
      <c r="A28" s="9"/>
      <c r="B28" s="1461"/>
      <c r="C28" s="1462"/>
      <c r="D28" s="1462"/>
      <c r="E28" s="1462"/>
      <c r="F28" s="1462"/>
      <c r="G28" s="1463"/>
      <c r="H28" s="1446"/>
      <c r="I28" s="1448"/>
      <c r="J28" s="1466"/>
      <c r="K28" s="1467"/>
      <c r="L28" s="1467"/>
      <c r="M28" s="1467"/>
      <c r="N28" s="1467"/>
      <c r="O28" s="1467"/>
      <c r="P28" s="1467"/>
      <c r="Q28" s="1467"/>
      <c r="R28" s="1467"/>
      <c r="S28" s="1467"/>
      <c r="T28" s="1467"/>
      <c r="U28" s="1467"/>
      <c r="V28" s="1467"/>
      <c r="W28" s="1467"/>
      <c r="X28" s="1467"/>
      <c r="Y28" s="1467"/>
      <c r="Z28" s="1467"/>
      <c r="AA28" s="1467"/>
      <c r="AB28" s="1467"/>
      <c r="AC28" s="1481"/>
      <c r="AD28" s="1468"/>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46"/>
      <c r="C29" s="1447"/>
      <c r="D29" s="1447"/>
      <c r="E29" s="1447"/>
      <c r="F29" s="1447"/>
      <c r="G29" s="1448"/>
      <c r="H29" s="1443" t="s">
        <v>218</v>
      </c>
      <c r="I29" s="1445"/>
      <c r="J29" s="1464" t="s">
        <v>97</v>
      </c>
      <c r="K29" s="1465"/>
      <c r="L29" s="1465"/>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1465"/>
      <c r="AO29" s="1469"/>
      <c r="AP29" s="4"/>
      <c r="AQ29" s="13"/>
    </row>
    <row r="30" spans="1:44" s="18" customFormat="1" ht="14.25" customHeight="1" x14ac:dyDescent="0.15">
      <c r="A30" s="1"/>
      <c r="B30" s="76"/>
      <c r="C30" s="77"/>
      <c r="D30" s="77"/>
      <c r="E30" s="77"/>
      <c r="F30" s="77"/>
      <c r="G30" s="78"/>
      <c r="H30" s="1446"/>
      <c r="I30" s="1448"/>
      <c r="J30" s="1466"/>
      <c r="K30" s="1467"/>
      <c r="L30" s="1467"/>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67"/>
      <c r="AO30" s="1487"/>
      <c r="AP30" s="4"/>
      <c r="AQ30" s="13"/>
    </row>
    <row r="31" spans="1:44" s="18" customFormat="1" ht="14.25" customHeight="1" x14ac:dyDescent="0.15">
      <c r="A31" s="1"/>
      <c r="B31" s="76"/>
      <c r="C31" s="77"/>
      <c r="D31" s="77"/>
      <c r="E31" s="77"/>
      <c r="F31" s="77"/>
      <c r="G31" s="78"/>
      <c r="H31" s="1443" t="s">
        <v>218</v>
      </c>
      <c r="I31" s="1445"/>
      <c r="J31" s="1464" t="s">
        <v>98</v>
      </c>
      <c r="K31" s="1465"/>
      <c r="L31" s="1465"/>
      <c r="M31" s="1465"/>
      <c r="N31" s="1465"/>
      <c r="O31" s="1465"/>
      <c r="P31" s="1465"/>
      <c r="Q31" s="1465"/>
      <c r="R31" s="1465"/>
      <c r="S31" s="1465"/>
      <c r="T31" s="1465"/>
      <c r="U31" s="1465"/>
      <c r="V31" s="1465"/>
      <c r="W31" s="1465"/>
      <c r="X31" s="1465"/>
      <c r="Y31" s="1465"/>
      <c r="Z31" s="1465"/>
      <c r="AA31" s="1465"/>
      <c r="AB31" s="1465"/>
      <c r="AC31" s="65" t="s">
        <v>219</v>
      </c>
      <c r="AD31" s="1468"/>
      <c r="AE31" s="1468"/>
      <c r="AF31" s="1468"/>
      <c r="AG31" s="1468"/>
      <c r="AH31" s="63" t="s">
        <v>220</v>
      </c>
      <c r="AI31" s="1479" t="s">
        <v>221</v>
      </c>
      <c r="AJ31" s="1479"/>
      <c r="AK31" s="1479"/>
      <c r="AL31" s="1479"/>
      <c r="AM31" s="1479"/>
      <c r="AN31" s="1479"/>
      <c r="AO31" s="1480"/>
      <c r="AP31" s="4"/>
      <c r="AQ31" s="13"/>
      <c r="AR31" s="18" t="s">
        <v>99</v>
      </c>
    </row>
    <row r="32" spans="1:44" s="18" customFormat="1" ht="14.25" customHeight="1" x14ac:dyDescent="0.15">
      <c r="A32" s="28"/>
      <c r="B32" s="29"/>
      <c r="C32" s="30"/>
      <c r="D32" s="30"/>
      <c r="E32" s="30"/>
      <c r="F32" s="30"/>
      <c r="G32" s="31"/>
      <c r="H32" s="1446"/>
      <c r="I32" s="1448"/>
      <c r="J32" s="1466"/>
      <c r="K32" s="1467"/>
      <c r="L32" s="1467"/>
      <c r="M32" s="1467"/>
      <c r="N32" s="1467"/>
      <c r="O32" s="1467"/>
      <c r="P32" s="1467"/>
      <c r="Q32" s="1467"/>
      <c r="R32" s="1467"/>
      <c r="S32" s="1467"/>
      <c r="T32" s="1467"/>
      <c r="U32" s="1467"/>
      <c r="V32" s="1467"/>
      <c r="W32" s="1467"/>
      <c r="X32" s="1467"/>
      <c r="Y32" s="1467"/>
      <c r="Z32" s="1467"/>
      <c r="AA32" s="1467"/>
      <c r="AB32" s="1467"/>
      <c r="AC32" s="1481"/>
      <c r="AD32" s="1468"/>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61" t="s">
        <v>111</v>
      </c>
      <c r="C33" s="1462"/>
      <c r="D33" s="1462"/>
      <c r="E33" s="1462"/>
      <c r="F33" s="1462"/>
      <c r="G33" s="1463"/>
      <c r="H33" s="1443" t="s">
        <v>218</v>
      </c>
      <c r="I33" s="1445"/>
      <c r="J33" s="1464" t="s">
        <v>101</v>
      </c>
      <c r="K33" s="1465"/>
      <c r="L33" s="1465"/>
      <c r="M33" s="1465"/>
      <c r="N33" s="1465"/>
      <c r="O33" s="1465"/>
      <c r="P33" s="1465"/>
      <c r="Q33" s="1465"/>
      <c r="R33" s="1465"/>
      <c r="S33" s="1465"/>
      <c r="T33" s="1465"/>
      <c r="U33" s="1465"/>
      <c r="V33" s="1465"/>
      <c r="W33" s="1465"/>
      <c r="X33" s="1465"/>
      <c r="Y33" s="1465"/>
      <c r="Z33" s="1465"/>
      <c r="AA33" s="1465"/>
      <c r="AB33" s="1465"/>
      <c r="AC33" s="65" t="s">
        <v>219</v>
      </c>
      <c r="AD33" s="1468"/>
      <c r="AE33" s="1468"/>
      <c r="AF33" s="1468"/>
      <c r="AG33" s="1468"/>
      <c r="AH33" s="63" t="s">
        <v>220</v>
      </c>
      <c r="AI33" s="1479" t="s">
        <v>222</v>
      </c>
      <c r="AJ33" s="1479"/>
      <c r="AK33" s="1479"/>
      <c r="AL33" s="1479"/>
      <c r="AM33" s="1479"/>
      <c r="AN33" s="1479"/>
      <c r="AO33" s="1480"/>
      <c r="AP33" s="4"/>
      <c r="AQ33" s="13"/>
      <c r="AR33" s="18" t="s">
        <v>102</v>
      </c>
    </row>
    <row r="34" spans="1:44" s="18" customFormat="1" ht="14.25" customHeight="1" x14ac:dyDescent="0.15">
      <c r="A34" s="32"/>
      <c r="B34" s="1461"/>
      <c r="C34" s="1462"/>
      <c r="D34" s="1462"/>
      <c r="E34" s="1462"/>
      <c r="F34" s="1462"/>
      <c r="G34" s="1463"/>
      <c r="H34" s="1446"/>
      <c r="I34" s="1448"/>
      <c r="J34" s="1466"/>
      <c r="K34" s="1467"/>
      <c r="L34" s="1467"/>
      <c r="M34" s="1467"/>
      <c r="N34" s="1467"/>
      <c r="O34" s="1467"/>
      <c r="P34" s="1467"/>
      <c r="Q34" s="1467"/>
      <c r="R34" s="1467"/>
      <c r="S34" s="1467"/>
      <c r="T34" s="1467"/>
      <c r="U34" s="1467"/>
      <c r="V34" s="1467"/>
      <c r="W34" s="1467"/>
      <c r="X34" s="1467"/>
      <c r="Y34" s="1467"/>
      <c r="Z34" s="1467"/>
      <c r="AA34" s="1467"/>
      <c r="AB34" s="1467"/>
      <c r="AC34" s="1481"/>
      <c r="AD34" s="1468"/>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61"/>
      <c r="C35" s="1462"/>
      <c r="D35" s="1462"/>
      <c r="E35" s="1462"/>
      <c r="F35" s="1462"/>
      <c r="G35" s="1463"/>
      <c r="H35" s="1482" t="s">
        <v>20</v>
      </c>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3"/>
      <c r="AL35" s="1483"/>
      <c r="AM35" s="1483"/>
      <c r="AN35" s="1483"/>
      <c r="AO35" s="1484"/>
      <c r="AP35" s="4"/>
      <c r="AQ35" s="13"/>
    </row>
    <row r="36" spans="1:44" s="18" customFormat="1" ht="20.25" customHeight="1" x14ac:dyDescent="0.15">
      <c r="A36" s="32"/>
      <c r="B36" s="29"/>
      <c r="C36" s="30"/>
      <c r="D36" s="30"/>
      <c r="E36" s="30"/>
      <c r="F36" s="30"/>
      <c r="G36" s="31"/>
      <c r="H36" s="1443" t="s">
        <v>218</v>
      </c>
      <c r="I36" s="1445"/>
      <c r="J36" s="1464" t="s">
        <v>104</v>
      </c>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9"/>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70"/>
      <c r="K38" s="1471"/>
      <c r="L38" s="1471"/>
      <c r="M38" s="1471"/>
      <c r="N38" s="1471"/>
      <c r="O38" s="1471"/>
      <c r="P38" s="1471"/>
      <c r="Q38" s="1471"/>
      <c r="R38" s="1471"/>
      <c r="S38" s="1471"/>
      <c r="T38" s="1471"/>
      <c r="U38" s="1471"/>
      <c r="V38" s="1471"/>
      <c r="W38" s="1471"/>
      <c r="X38" s="1471"/>
      <c r="Y38" s="1471"/>
      <c r="Z38" s="1471"/>
      <c r="AA38" s="1471"/>
      <c r="AB38" s="1471"/>
      <c r="AC38" s="1471"/>
      <c r="AD38" s="1471"/>
      <c r="AE38" s="1471"/>
      <c r="AF38" s="1471"/>
      <c r="AG38" s="1471"/>
      <c r="AH38" s="1471"/>
      <c r="AI38" s="1471"/>
      <c r="AJ38" s="1471"/>
      <c r="AK38" s="1471"/>
      <c r="AL38" s="1471"/>
      <c r="AM38" s="1471"/>
      <c r="AN38" s="1471"/>
      <c r="AO38" s="1472"/>
      <c r="AP38" s="4"/>
      <c r="AQ38" s="13"/>
    </row>
    <row r="39" spans="1:44" s="18" customFormat="1" ht="15" customHeight="1" x14ac:dyDescent="0.15">
      <c r="A39" s="32"/>
      <c r="B39" s="33"/>
      <c r="C39" s="34"/>
      <c r="D39" s="34"/>
      <c r="E39" s="34"/>
      <c r="F39" s="34"/>
      <c r="G39" s="35"/>
      <c r="H39" s="33"/>
      <c r="I39" s="35"/>
      <c r="J39" s="1473"/>
      <c r="K39" s="1474"/>
      <c r="L39" s="1474"/>
      <c r="M39" s="1474"/>
      <c r="N39" s="1474"/>
      <c r="O39" s="1474"/>
      <c r="P39" s="1474"/>
      <c r="Q39" s="1474"/>
      <c r="R39" s="1474"/>
      <c r="S39" s="1474"/>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5"/>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43" t="s">
        <v>11</v>
      </c>
      <c r="C41" s="1444"/>
      <c r="D41" s="1444"/>
      <c r="E41" s="1444"/>
      <c r="F41" s="1444"/>
      <c r="G41" s="1445"/>
      <c r="H41" s="1485" t="s">
        <v>19</v>
      </c>
      <c r="I41" s="1485"/>
      <c r="J41" s="1485"/>
      <c r="K41" s="1485"/>
      <c r="L41" s="1485"/>
      <c r="M41" s="1485"/>
      <c r="N41" s="1485"/>
      <c r="O41" s="1485"/>
      <c r="P41" s="1485"/>
      <c r="Q41" s="1485"/>
      <c r="R41" s="1485"/>
      <c r="S41" s="1485"/>
      <c r="T41" s="1485"/>
      <c r="U41" s="1485"/>
      <c r="V41" s="1485"/>
      <c r="W41" s="1485"/>
      <c r="X41" s="1485"/>
      <c r="Y41" s="1485"/>
      <c r="Z41" s="1485"/>
      <c r="AA41" s="1485"/>
      <c r="AB41" s="1485"/>
      <c r="AC41" s="1485"/>
      <c r="AD41" s="1485"/>
      <c r="AE41" s="1485"/>
      <c r="AF41" s="1485"/>
      <c r="AG41" s="1485"/>
      <c r="AH41" s="1485"/>
      <c r="AI41" s="1485"/>
      <c r="AJ41" s="1485"/>
      <c r="AK41" s="1485"/>
      <c r="AL41" s="1485"/>
      <c r="AM41" s="1485"/>
      <c r="AN41" s="1485"/>
      <c r="AO41" s="1485"/>
      <c r="AP41" s="4"/>
      <c r="AQ41" s="13"/>
    </row>
    <row r="42" spans="1:44" s="18" customFormat="1" ht="16.5" customHeight="1" x14ac:dyDescent="0.15">
      <c r="A42" s="27"/>
      <c r="B42" s="1461"/>
      <c r="C42" s="1462"/>
      <c r="D42" s="1462"/>
      <c r="E42" s="1462"/>
      <c r="F42" s="1462"/>
      <c r="G42" s="1463"/>
      <c r="H42" s="1485" t="s">
        <v>47</v>
      </c>
      <c r="I42" s="1485"/>
      <c r="J42" s="1485"/>
      <c r="K42" s="1485"/>
      <c r="L42" s="1485"/>
      <c r="M42" s="1485"/>
      <c r="N42" s="1485"/>
      <c r="O42" s="1485"/>
      <c r="P42" s="1485"/>
      <c r="Q42" s="1485"/>
      <c r="R42" s="1485"/>
      <c r="S42" s="1485"/>
      <c r="T42" s="1485"/>
      <c r="U42" s="1485"/>
      <c r="V42" s="1485"/>
      <c r="W42" s="1485"/>
      <c r="X42" s="1485"/>
      <c r="Y42" s="1485"/>
      <c r="Z42" s="1485"/>
      <c r="AA42" s="1485"/>
      <c r="AB42" s="1485"/>
      <c r="AC42" s="1485"/>
      <c r="AD42" s="1485"/>
      <c r="AE42" s="1485"/>
      <c r="AF42" s="1485"/>
      <c r="AG42" s="1485"/>
      <c r="AH42" s="1485"/>
      <c r="AI42" s="1485"/>
      <c r="AJ42" s="1485"/>
      <c r="AK42" s="1485"/>
      <c r="AL42" s="1485"/>
      <c r="AM42" s="1485"/>
      <c r="AN42" s="1485"/>
      <c r="AO42" s="1485"/>
      <c r="AP42" s="4"/>
      <c r="AQ42" s="13"/>
    </row>
    <row r="43" spans="1:44" s="18" customFormat="1" ht="14.25" customHeight="1" x14ac:dyDescent="0.15">
      <c r="A43" s="27"/>
      <c r="B43" s="1461"/>
      <c r="C43" s="1462"/>
      <c r="D43" s="1462"/>
      <c r="E43" s="1462"/>
      <c r="F43" s="1462"/>
      <c r="G43" s="1463"/>
      <c r="H43" s="1443" t="s">
        <v>218</v>
      </c>
      <c r="I43" s="1445"/>
      <c r="J43" s="1464" t="s">
        <v>93</v>
      </c>
      <c r="K43" s="1465"/>
      <c r="L43" s="1465"/>
      <c r="M43" s="1465"/>
      <c r="N43" s="1465"/>
      <c r="O43" s="1465"/>
      <c r="P43" s="1465"/>
      <c r="Q43" s="1465"/>
      <c r="R43" s="1465"/>
      <c r="S43" s="1465"/>
      <c r="T43" s="1465"/>
      <c r="U43" s="1465"/>
      <c r="V43" s="1465"/>
      <c r="W43" s="1465"/>
      <c r="X43" s="1465"/>
      <c r="Y43" s="1465"/>
      <c r="Z43" s="1465"/>
      <c r="AA43" s="1465"/>
      <c r="AB43" s="1465"/>
      <c r="AC43" s="1481" t="s">
        <v>94</v>
      </c>
      <c r="AD43" s="1468"/>
      <c r="AE43" s="1468"/>
      <c r="AF43" s="1468"/>
      <c r="AG43" s="1468"/>
      <c r="AH43" s="1468"/>
      <c r="AI43" s="1468"/>
      <c r="AJ43" s="1468"/>
      <c r="AK43" s="1468"/>
      <c r="AL43" s="1468"/>
      <c r="AM43" s="1468"/>
      <c r="AN43" s="1468"/>
      <c r="AO43" s="1486"/>
      <c r="AP43" s="4"/>
      <c r="AQ43" s="13"/>
    </row>
    <row r="44" spans="1:44" s="18" customFormat="1" ht="14.25" customHeight="1" x14ac:dyDescent="0.15">
      <c r="A44" s="9"/>
      <c r="B44" s="1461"/>
      <c r="C44" s="1462"/>
      <c r="D44" s="1462"/>
      <c r="E44" s="1462"/>
      <c r="F44" s="1462"/>
      <c r="G44" s="1463"/>
      <c r="H44" s="1446"/>
      <c r="I44" s="1448"/>
      <c r="J44" s="1466"/>
      <c r="K44" s="1467"/>
      <c r="L44" s="1467"/>
      <c r="M44" s="1467"/>
      <c r="N44" s="1467"/>
      <c r="O44" s="1467"/>
      <c r="P44" s="1467"/>
      <c r="Q44" s="1467"/>
      <c r="R44" s="1467"/>
      <c r="S44" s="1467"/>
      <c r="T44" s="1467"/>
      <c r="U44" s="1467"/>
      <c r="V44" s="1467"/>
      <c r="W44" s="1467"/>
      <c r="X44" s="1467"/>
      <c r="Y44" s="1467"/>
      <c r="Z44" s="1467"/>
      <c r="AA44" s="1467"/>
      <c r="AB44" s="1467"/>
      <c r="AC44" s="1481"/>
      <c r="AD44" s="1468"/>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46"/>
      <c r="C45" s="1447"/>
      <c r="D45" s="1447"/>
      <c r="E45" s="1447"/>
      <c r="F45" s="1447"/>
      <c r="G45" s="1448"/>
      <c r="H45" s="1443" t="s">
        <v>218</v>
      </c>
      <c r="I45" s="1445"/>
      <c r="J45" s="1464" t="s">
        <v>97</v>
      </c>
      <c r="K45" s="1465"/>
      <c r="L45" s="1465"/>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c r="AN45" s="1465"/>
      <c r="AO45" s="1469"/>
      <c r="AP45" s="4"/>
      <c r="AQ45" s="13"/>
    </row>
    <row r="46" spans="1:44" s="18" customFormat="1" ht="14.25" customHeight="1" x14ac:dyDescent="0.15">
      <c r="A46" s="1"/>
      <c r="B46" s="76"/>
      <c r="C46" s="77"/>
      <c r="D46" s="77"/>
      <c r="E46" s="77"/>
      <c r="F46" s="77"/>
      <c r="G46" s="78"/>
      <c r="H46" s="1446"/>
      <c r="I46" s="1448"/>
      <c r="J46" s="1466"/>
      <c r="K46" s="1467"/>
      <c r="L46" s="1467"/>
      <c r="M46" s="1467"/>
      <c r="N46" s="1467"/>
      <c r="O46" s="1467"/>
      <c r="P46" s="1467"/>
      <c r="Q46" s="1467"/>
      <c r="R46" s="1467"/>
      <c r="S46" s="1467"/>
      <c r="T46" s="1467"/>
      <c r="U46" s="1467"/>
      <c r="V46" s="1467"/>
      <c r="W46" s="1467"/>
      <c r="X46" s="1467"/>
      <c r="Y46" s="1467"/>
      <c r="Z46" s="1467"/>
      <c r="AA46" s="1467"/>
      <c r="AB46" s="1467"/>
      <c r="AC46" s="1467"/>
      <c r="AD46" s="1467"/>
      <c r="AE46" s="1467"/>
      <c r="AF46" s="1467"/>
      <c r="AG46" s="1467"/>
      <c r="AH46" s="1467"/>
      <c r="AI46" s="1467"/>
      <c r="AJ46" s="1467"/>
      <c r="AK46" s="1467"/>
      <c r="AL46" s="1467"/>
      <c r="AM46" s="1467"/>
      <c r="AN46" s="1467"/>
      <c r="AO46" s="1487"/>
      <c r="AP46" s="4"/>
      <c r="AQ46" s="13"/>
    </row>
    <row r="47" spans="1:44" s="18" customFormat="1" ht="14.25" customHeight="1" x14ac:dyDescent="0.15">
      <c r="A47" s="1"/>
      <c r="B47" s="76"/>
      <c r="C47" s="77"/>
      <c r="D47" s="77"/>
      <c r="E47" s="77"/>
      <c r="F47" s="77"/>
      <c r="G47" s="78"/>
      <c r="H47" s="1443" t="s">
        <v>218</v>
      </c>
      <c r="I47" s="1445"/>
      <c r="J47" s="1464" t="s">
        <v>98</v>
      </c>
      <c r="K47" s="1465"/>
      <c r="L47" s="1465"/>
      <c r="M47" s="1465"/>
      <c r="N47" s="1465"/>
      <c r="O47" s="1465"/>
      <c r="P47" s="1465"/>
      <c r="Q47" s="1465"/>
      <c r="R47" s="1465"/>
      <c r="S47" s="1465"/>
      <c r="T47" s="1465"/>
      <c r="U47" s="1465"/>
      <c r="V47" s="1465"/>
      <c r="W47" s="1465"/>
      <c r="X47" s="1465"/>
      <c r="Y47" s="1465"/>
      <c r="Z47" s="1465"/>
      <c r="AA47" s="1465"/>
      <c r="AB47" s="1465"/>
      <c r="AC47" s="65" t="s">
        <v>219</v>
      </c>
      <c r="AD47" s="1468"/>
      <c r="AE47" s="1468"/>
      <c r="AF47" s="1468"/>
      <c r="AG47" s="1468"/>
      <c r="AH47" s="63" t="s">
        <v>220</v>
      </c>
      <c r="AI47" s="1479" t="s">
        <v>221</v>
      </c>
      <c r="AJ47" s="1479"/>
      <c r="AK47" s="1479"/>
      <c r="AL47" s="1479"/>
      <c r="AM47" s="1479"/>
      <c r="AN47" s="1479"/>
      <c r="AO47" s="1480"/>
      <c r="AP47" s="4"/>
      <c r="AQ47" s="13"/>
      <c r="AR47" s="18" t="s">
        <v>99</v>
      </c>
    </row>
    <row r="48" spans="1:44" s="18" customFormat="1" ht="14.25" customHeight="1" x14ac:dyDescent="0.15">
      <c r="A48" s="28"/>
      <c r="B48" s="29"/>
      <c r="C48" s="30"/>
      <c r="D48" s="30"/>
      <c r="E48" s="30"/>
      <c r="F48" s="30"/>
      <c r="G48" s="31"/>
      <c r="H48" s="1446"/>
      <c r="I48" s="1448"/>
      <c r="J48" s="1466"/>
      <c r="K48" s="1467"/>
      <c r="L48" s="1467"/>
      <c r="M48" s="1467"/>
      <c r="N48" s="1467"/>
      <c r="O48" s="1467"/>
      <c r="P48" s="1467"/>
      <c r="Q48" s="1467"/>
      <c r="R48" s="1467"/>
      <c r="S48" s="1467"/>
      <c r="T48" s="1467"/>
      <c r="U48" s="1467"/>
      <c r="V48" s="1467"/>
      <c r="W48" s="1467"/>
      <c r="X48" s="1467"/>
      <c r="Y48" s="1467"/>
      <c r="Z48" s="1467"/>
      <c r="AA48" s="1467"/>
      <c r="AB48" s="1467"/>
      <c r="AC48" s="1481"/>
      <c r="AD48" s="1468"/>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61" t="s">
        <v>111</v>
      </c>
      <c r="C49" s="1462"/>
      <c r="D49" s="1462"/>
      <c r="E49" s="1462"/>
      <c r="F49" s="1462"/>
      <c r="G49" s="1463"/>
      <c r="H49" s="1443" t="s">
        <v>218</v>
      </c>
      <c r="I49" s="1445"/>
      <c r="J49" s="1464" t="s">
        <v>101</v>
      </c>
      <c r="K49" s="1465"/>
      <c r="L49" s="1465"/>
      <c r="M49" s="1465"/>
      <c r="N49" s="1465"/>
      <c r="O49" s="1465"/>
      <c r="P49" s="1465"/>
      <c r="Q49" s="1465"/>
      <c r="R49" s="1465"/>
      <c r="S49" s="1465"/>
      <c r="T49" s="1465"/>
      <c r="U49" s="1465"/>
      <c r="V49" s="1465"/>
      <c r="W49" s="1465"/>
      <c r="X49" s="1465"/>
      <c r="Y49" s="1465"/>
      <c r="Z49" s="1465"/>
      <c r="AA49" s="1465"/>
      <c r="AB49" s="1465"/>
      <c r="AC49" s="65" t="s">
        <v>219</v>
      </c>
      <c r="AD49" s="1468"/>
      <c r="AE49" s="1468"/>
      <c r="AF49" s="1468"/>
      <c r="AG49" s="1468"/>
      <c r="AH49" s="63" t="s">
        <v>220</v>
      </c>
      <c r="AI49" s="1479" t="s">
        <v>222</v>
      </c>
      <c r="AJ49" s="1479"/>
      <c r="AK49" s="1479"/>
      <c r="AL49" s="1479"/>
      <c r="AM49" s="1479"/>
      <c r="AN49" s="1479"/>
      <c r="AO49" s="1480"/>
      <c r="AP49" s="4"/>
      <c r="AQ49" s="13"/>
      <c r="AR49" s="18" t="s">
        <v>102</v>
      </c>
    </row>
    <row r="50" spans="1:44" s="18" customFormat="1" ht="14.25" customHeight="1" x14ac:dyDescent="0.15">
      <c r="A50" s="32"/>
      <c r="B50" s="1461"/>
      <c r="C50" s="1462"/>
      <c r="D50" s="1462"/>
      <c r="E50" s="1462"/>
      <c r="F50" s="1462"/>
      <c r="G50" s="1463"/>
      <c r="H50" s="1446"/>
      <c r="I50" s="1448"/>
      <c r="J50" s="1466"/>
      <c r="K50" s="1467"/>
      <c r="L50" s="1467"/>
      <c r="M50" s="1467"/>
      <c r="N50" s="1467"/>
      <c r="O50" s="1467"/>
      <c r="P50" s="1467"/>
      <c r="Q50" s="1467"/>
      <c r="R50" s="1467"/>
      <c r="S50" s="1467"/>
      <c r="T50" s="1467"/>
      <c r="U50" s="1467"/>
      <c r="V50" s="1467"/>
      <c r="W50" s="1467"/>
      <c r="X50" s="1467"/>
      <c r="Y50" s="1467"/>
      <c r="Z50" s="1467"/>
      <c r="AA50" s="1467"/>
      <c r="AB50" s="1467"/>
      <c r="AC50" s="1481"/>
      <c r="AD50" s="1468"/>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61"/>
      <c r="C51" s="1462"/>
      <c r="D51" s="1462"/>
      <c r="E51" s="1462"/>
      <c r="F51" s="1462"/>
      <c r="G51" s="1463"/>
      <c r="H51" s="1482" t="s">
        <v>20</v>
      </c>
      <c r="I51" s="1483"/>
      <c r="J51" s="1483"/>
      <c r="K51" s="1483"/>
      <c r="L51" s="1483"/>
      <c r="M51" s="1483"/>
      <c r="N51" s="1483"/>
      <c r="O51" s="1483"/>
      <c r="P51" s="1483"/>
      <c r="Q51" s="1483"/>
      <c r="R51" s="1483"/>
      <c r="S51" s="1483"/>
      <c r="T51" s="1483"/>
      <c r="U51" s="1483"/>
      <c r="V51" s="1483"/>
      <c r="W51" s="1483"/>
      <c r="X51" s="1483"/>
      <c r="Y51" s="1483"/>
      <c r="Z51" s="1483"/>
      <c r="AA51" s="1483"/>
      <c r="AB51" s="1483"/>
      <c r="AC51" s="1483"/>
      <c r="AD51" s="1483"/>
      <c r="AE51" s="1483"/>
      <c r="AF51" s="1483"/>
      <c r="AG51" s="1483"/>
      <c r="AH51" s="1483"/>
      <c r="AI51" s="1483"/>
      <c r="AJ51" s="1483"/>
      <c r="AK51" s="1483"/>
      <c r="AL51" s="1483"/>
      <c r="AM51" s="1483"/>
      <c r="AN51" s="1483"/>
      <c r="AO51" s="1484"/>
      <c r="AP51" s="4"/>
      <c r="AQ51" s="13"/>
    </row>
    <row r="52" spans="1:44" s="18" customFormat="1" ht="20.25" customHeight="1" x14ac:dyDescent="0.15">
      <c r="A52" s="32"/>
      <c r="B52" s="29"/>
      <c r="C52" s="30"/>
      <c r="D52" s="30"/>
      <c r="E52" s="30"/>
      <c r="F52" s="30"/>
      <c r="G52" s="31"/>
      <c r="H52" s="1443" t="s">
        <v>218</v>
      </c>
      <c r="I52" s="1445"/>
      <c r="J52" s="1464" t="s">
        <v>104</v>
      </c>
      <c r="K52" s="1465"/>
      <c r="L52" s="1465"/>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c r="AN52" s="1465"/>
      <c r="AO52" s="1469"/>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70"/>
      <c r="K54" s="1471"/>
      <c r="L54" s="1471"/>
      <c r="M54" s="1471"/>
      <c r="N54" s="1471"/>
      <c r="O54" s="1471"/>
      <c r="P54" s="1471"/>
      <c r="Q54" s="1471"/>
      <c r="R54" s="1471"/>
      <c r="S54" s="1471"/>
      <c r="T54" s="1471"/>
      <c r="U54" s="1471"/>
      <c r="V54" s="1471"/>
      <c r="W54" s="1471"/>
      <c r="X54" s="1471"/>
      <c r="Y54" s="1471"/>
      <c r="Z54" s="1471"/>
      <c r="AA54" s="1471"/>
      <c r="AB54" s="1471"/>
      <c r="AC54" s="1471"/>
      <c r="AD54" s="1471"/>
      <c r="AE54" s="1471"/>
      <c r="AF54" s="1471"/>
      <c r="AG54" s="1471"/>
      <c r="AH54" s="1471"/>
      <c r="AI54" s="1471"/>
      <c r="AJ54" s="1471"/>
      <c r="AK54" s="1471"/>
      <c r="AL54" s="1471"/>
      <c r="AM54" s="1471"/>
      <c r="AN54" s="1471"/>
      <c r="AO54" s="1472"/>
      <c r="AP54" s="4"/>
      <c r="AQ54" s="13"/>
    </row>
    <row r="55" spans="1:44" s="18" customFormat="1" ht="15" customHeight="1" x14ac:dyDescent="0.15">
      <c r="A55" s="32"/>
      <c r="B55" s="33"/>
      <c r="C55" s="34"/>
      <c r="D55" s="34"/>
      <c r="E55" s="34"/>
      <c r="F55" s="34"/>
      <c r="G55" s="35"/>
      <c r="H55" s="33"/>
      <c r="I55" s="35"/>
      <c r="J55" s="1473"/>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c r="AI55" s="1474"/>
      <c r="AJ55" s="1474"/>
      <c r="AK55" s="1474"/>
      <c r="AL55" s="1474"/>
      <c r="AM55" s="1474"/>
      <c r="AN55" s="1474"/>
      <c r="AO55" s="1475"/>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76" t="s">
        <v>107</v>
      </c>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4"/>
      <c r="AQ58" s="13"/>
    </row>
    <row r="59" spans="1:44" s="14" customFormat="1" ht="19.5" customHeight="1" x14ac:dyDescent="0.15">
      <c r="A59" s="4"/>
      <c r="B59" s="1477"/>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4"/>
      <c r="AQ59" s="13"/>
    </row>
    <row r="60" spans="1:44" s="18" customFormat="1" ht="35.25" customHeight="1" x14ac:dyDescent="0.15">
      <c r="A60" s="4"/>
      <c r="B60" s="30"/>
      <c r="C60" s="1478" t="s">
        <v>112</v>
      </c>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478"/>
      <c r="AM60" s="1478"/>
      <c r="AN60" s="1478"/>
      <c r="AO60" s="1478"/>
      <c r="AP60" s="1478"/>
      <c r="AQ60" s="13"/>
    </row>
    <row r="61" spans="1:44" s="14" customFormat="1" ht="29.25" customHeight="1" x14ac:dyDescent="0.15">
      <c r="A61" s="4"/>
      <c r="B61" s="1460" t="s">
        <v>71</v>
      </c>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40" t="s">
        <v>11</v>
      </c>
      <c r="C63" s="1441"/>
      <c r="D63" s="1441"/>
      <c r="E63" s="1441"/>
      <c r="F63" s="1441"/>
      <c r="G63" s="1442"/>
      <c r="H63" s="1443" t="s">
        <v>22</v>
      </c>
      <c r="I63" s="1444"/>
      <c r="J63" s="1444"/>
      <c r="K63" s="1444"/>
      <c r="L63" s="1444"/>
      <c r="M63" s="1444"/>
      <c r="N63" s="1444"/>
      <c r="O63" s="1445"/>
      <c r="P63" s="37"/>
      <c r="AP63" s="4"/>
      <c r="AQ63" s="13"/>
    </row>
    <row r="64" spans="1:44" s="14" customFormat="1" ht="15" customHeight="1" x14ac:dyDescent="0.15">
      <c r="A64" s="4"/>
      <c r="B64" s="1440"/>
      <c r="C64" s="1441"/>
      <c r="D64" s="1441"/>
      <c r="E64" s="1441"/>
      <c r="F64" s="1441"/>
      <c r="G64" s="1442"/>
      <c r="H64" s="1446"/>
      <c r="I64" s="1447"/>
      <c r="J64" s="1447"/>
      <c r="K64" s="1447"/>
      <c r="L64" s="1447"/>
      <c r="M64" s="1447"/>
      <c r="N64" s="1447"/>
      <c r="O64" s="1448"/>
      <c r="P64" s="37"/>
      <c r="AP64" s="4"/>
      <c r="AQ64" s="13"/>
    </row>
    <row r="65" spans="1:43" s="14" customFormat="1" ht="15" customHeight="1" x14ac:dyDescent="0.15">
      <c r="A65" s="4"/>
      <c r="B65" s="1449"/>
      <c r="C65" s="1450"/>
      <c r="D65" s="1450"/>
      <c r="E65" s="1450"/>
      <c r="F65" s="1450"/>
      <c r="G65" s="1451"/>
      <c r="H65" s="1452" t="s">
        <v>218</v>
      </c>
      <c r="I65" s="1452"/>
      <c r="J65" s="1452"/>
      <c r="K65" s="1452"/>
      <c r="L65" s="1452"/>
      <c r="M65" s="1452"/>
      <c r="N65" s="1452"/>
      <c r="O65" s="1452"/>
      <c r="P65" s="37"/>
      <c r="AP65" s="4"/>
      <c r="AQ65" s="13"/>
    </row>
    <row r="66" spans="1:43" s="14" customFormat="1" ht="15" customHeight="1" x14ac:dyDescent="0.15">
      <c r="A66" s="4"/>
      <c r="B66" s="1449"/>
      <c r="C66" s="1450"/>
      <c r="D66" s="1450"/>
      <c r="E66" s="1450"/>
      <c r="F66" s="1450"/>
      <c r="G66" s="1451"/>
      <c r="H66" s="1452"/>
      <c r="I66" s="1452"/>
      <c r="J66" s="1452"/>
      <c r="K66" s="1452"/>
      <c r="L66" s="1452"/>
      <c r="M66" s="1452"/>
      <c r="N66" s="1452"/>
      <c r="O66" s="1452"/>
      <c r="P66" s="37"/>
      <c r="AP66" s="4"/>
      <c r="AQ66" s="13"/>
    </row>
    <row r="67" spans="1:43" s="14" customFormat="1" ht="15" customHeight="1" x14ac:dyDescent="0.15">
      <c r="A67" s="4"/>
      <c r="B67" s="1449"/>
      <c r="C67" s="1450"/>
      <c r="D67" s="1450"/>
      <c r="E67" s="1450"/>
      <c r="F67" s="1450"/>
      <c r="G67" s="1451"/>
      <c r="H67" s="1452"/>
      <c r="I67" s="1452"/>
      <c r="J67" s="1452"/>
      <c r="K67" s="1452"/>
      <c r="L67" s="1452"/>
      <c r="M67" s="1452"/>
      <c r="N67" s="1452"/>
      <c r="O67" s="1452"/>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53" t="s">
        <v>108</v>
      </c>
      <c r="C70" s="1454"/>
      <c r="D70" s="1454"/>
      <c r="E70" s="1454"/>
      <c r="F70" s="1454"/>
      <c r="G70" s="1455"/>
      <c r="H70" s="1459" t="s">
        <v>109</v>
      </c>
      <c r="I70" s="1454"/>
      <c r="J70" s="1454"/>
      <c r="K70" s="1454"/>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5"/>
      <c r="AH70" s="4"/>
      <c r="AI70" s="4"/>
      <c r="AJ70" s="4"/>
      <c r="AK70" s="4"/>
      <c r="AL70" s="4"/>
      <c r="AM70" s="4"/>
      <c r="AN70" s="4"/>
      <c r="AO70" s="4"/>
      <c r="AP70" s="4"/>
      <c r="AQ70" s="4"/>
    </row>
    <row r="71" spans="1:43" x14ac:dyDescent="0.15">
      <c r="A71" s="4"/>
      <c r="B71" s="1456"/>
      <c r="C71" s="1457"/>
      <c r="D71" s="1457"/>
      <c r="E71" s="1457"/>
      <c r="F71" s="1457"/>
      <c r="G71" s="1458"/>
      <c r="H71" s="1456"/>
      <c r="I71" s="1457"/>
      <c r="J71" s="1457"/>
      <c r="K71" s="1457"/>
      <c r="L71" s="1457"/>
      <c r="M71" s="1457"/>
      <c r="N71" s="1457"/>
      <c r="O71" s="1457"/>
      <c r="P71" s="1457"/>
      <c r="Q71" s="1457"/>
      <c r="R71" s="1457"/>
      <c r="S71" s="1457"/>
      <c r="T71" s="1457"/>
      <c r="U71" s="1457"/>
      <c r="V71" s="1457"/>
      <c r="W71" s="1457"/>
      <c r="X71" s="1457"/>
      <c r="Y71" s="1457"/>
      <c r="Z71" s="1457"/>
      <c r="AA71" s="1457"/>
      <c r="AB71" s="1457"/>
      <c r="AC71" s="1457"/>
      <c r="AD71" s="1457"/>
      <c r="AE71" s="1457"/>
      <c r="AF71" s="1457"/>
      <c r="AG71" s="1458"/>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514" t="s">
        <v>7</v>
      </c>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1514"/>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15" t="s">
        <v>6</v>
      </c>
      <c r="C6" s="1516"/>
      <c r="D6" s="1516"/>
      <c r="E6" s="1516"/>
      <c r="F6" s="1516"/>
      <c r="G6" s="1516"/>
      <c r="H6" s="1516"/>
      <c r="I6" s="1516"/>
      <c r="J6" s="1516"/>
      <c r="K6" s="1516"/>
      <c r="L6" s="1516"/>
      <c r="M6" s="1516"/>
      <c r="N6" s="1516"/>
      <c r="O6" s="1516"/>
      <c r="P6" s="1516"/>
      <c r="Q6" s="1516"/>
      <c r="R6" s="1516"/>
      <c r="S6" s="1516"/>
      <c r="T6" s="1516"/>
      <c r="U6" s="1516"/>
      <c r="V6" s="1516"/>
      <c r="W6" s="1516"/>
      <c r="X6" s="1516"/>
      <c r="Y6" s="1516"/>
      <c r="Z6" s="1516"/>
      <c r="AA6" s="1516"/>
      <c r="AB6" s="1516"/>
      <c r="AC6" s="1516"/>
      <c r="AD6" s="1516"/>
      <c r="AE6" s="1517"/>
      <c r="AF6" s="1270" t="s">
        <v>23</v>
      </c>
      <c r="AG6" s="1271"/>
      <c r="AH6" s="1271"/>
      <c r="AI6" s="1271"/>
      <c r="AJ6" s="1271"/>
      <c r="AK6" s="1272"/>
      <c r="AL6" s="1270" t="s">
        <v>29</v>
      </c>
      <c r="AM6" s="1271"/>
      <c r="AN6" s="1271"/>
      <c r="AO6" s="1272"/>
      <c r="AP6" s="1270" t="s">
        <v>238</v>
      </c>
      <c r="AQ6" s="1271"/>
      <c r="AR6" s="1271"/>
      <c r="AS6" s="1272"/>
      <c r="AT6" s="4"/>
      <c r="AU6" s="4"/>
      <c r="AV6" s="50"/>
    </row>
    <row r="7" spans="1:49" ht="8.25" customHeight="1" x14ac:dyDescent="0.15">
      <c r="A7" s="4"/>
      <c r="B7" s="1518"/>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20"/>
      <c r="AF7" s="1292"/>
      <c r="AG7" s="1293"/>
      <c r="AH7" s="1293"/>
      <c r="AI7" s="1293"/>
      <c r="AJ7" s="1293"/>
      <c r="AK7" s="1294"/>
      <c r="AL7" s="1292"/>
      <c r="AM7" s="1293"/>
      <c r="AN7" s="1293"/>
      <c r="AO7" s="1294"/>
      <c r="AP7" s="1292"/>
      <c r="AQ7" s="1293"/>
      <c r="AR7" s="1293"/>
      <c r="AS7" s="1294"/>
      <c r="AT7" s="4"/>
      <c r="AU7" s="4"/>
      <c r="AV7" s="50"/>
    </row>
    <row r="8" spans="1:49" ht="15" customHeight="1" x14ac:dyDescent="0.15">
      <c r="A8" s="4"/>
      <c r="B8" s="1521"/>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3"/>
      <c r="AF8" s="1276"/>
      <c r="AG8" s="1277"/>
      <c r="AH8" s="1277"/>
      <c r="AI8" s="1277"/>
      <c r="AJ8" s="1277"/>
      <c r="AK8" s="1278"/>
      <c r="AL8" s="1276"/>
      <c r="AM8" s="1277"/>
      <c r="AN8" s="1277"/>
      <c r="AO8" s="1278"/>
      <c r="AP8" s="1276"/>
      <c r="AQ8" s="1277"/>
      <c r="AR8" s="1277"/>
      <c r="AS8" s="1278"/>
      <c r="AT8" s="4"/>
      <c r="AU8" s="4"/>
      <c r="AV8" s="50"/>
    </row>
    <row r="9" spans="1:49" ht="15" customHeight="1" x14ac:dyDescent="0.15">
      <c r="A9" s="4"/>
      <c r="B9" s="1524" t="s">
        <v>239</v>
      </c>
      <c r="C9" s="1526" t="s">
        <v>79</v>
      </c>
      <c r="D9" s="1527"/>
      <c r="E9" s="1527"/>
      <c r="F9" s="1527"/>
      <c r="G9" s="1527"/>
      <c r="H9" s="1527"/>
      <c r="I9" s="1528"/>
      <c r="J9" s="1532" t="s">
        <v>80</v>
      </c>
      <c r="K9" s="1533"/>
      <c r="L9" s="1533"/>
      <c r="M9" s="1533"/>
      <c r="N9" s="1533"/>
      <c r="O9" s="1533"/>
      <c r="P9" s="1533"/>
      <c r="Q9" s="1533"/>
      <c r="R9" s="1533"/>
      <c r="S9" s="1533"/>
      <c r="T9" s="1533"/>
      <c r="U9" s="1533"/>
      <c r="V9" s="1533"/>
      <c r="W9" s="1533"/>
      <c r="X9" s="1533"/>
      <c r="Y9" s="1533"/>
      <c r="Z9" s="1533"/>
      <c r="AA9" s="1533"/>
      <c r="AB9" s="1533"/>
      <c r="AC9" s="1533"/>
      <c r="AD9" s="1533"/>
      <c r="AE9" s="1534"/>
      <c r="AF9" s="1535"/>
      <c r="AG9" s="1536"/>
      <c r="AH9" s="1536"/>
      <c r="AI9" s="1536"/>
      <c r="AJ9" s="1536"/>
      <c r="AK9" s="1537"/>
      <c r="AL9" s="1544"/>
      <c r="AM9" s="1545"/>
      <c r="AN9" s="1545"/>
      <c r="AO9" s="1546"/>
      <c r="AP9" s="1568"/>
      <c r="AQ9" s="1569"/>
      <c r="AR9" s="1569"/>
      <c r="AS9" s="1570"/>
      <c r="AT9" s="4"/>
      <c r="AU9" s="4"/>
      <c r="AV9" s="50"/>
    </row>
    <row r="10" spans="1:49" ht="27.75" customHeight="1" x14ac:dyDescent="0.15">
      <c r="A10" s="4"/>
      <c r="B10" s="1525"/>
      <c r="C10" s="1529"/>
      <c r="D10" s="1530"/>
      <c r="E10" s="1530"/>
      <c r="F10" s="1530"/>
      <c r="G10" s="1530"/>
      <c r="H10" s="1530"/>
      <c r="I10" s="1531"/>
      <c r="J10" s="1577" t="s">
        <v>81</v>
      </c>
      <c r="K10" s="1578"/>
      <c r="L10" s="1578"/>
      <c r="M10" s="1578"/>
      <c r="N10" s="1578"/>
      <c r="O10" s="1578"/>
      <c r="P10" s="1578"/>
      <c r="Q10" s="1578"/>
      <c r="R10" s="1578"/>
      <c r="S10" s="1578"/>
      <c r="T10" s="1578"/>
      <c r="U10" s="1578"/>
      <c r="V10" s="1578"/>
      <c r="W10" s="1578"/>
      <c r="X10" s="1578"/>
      <c r="Y10" s="1578"/>
      <c r="Z10" s="1578"/>
      <c r="AA10" s="1578"/>
      <c r="AB10" s="1578"/>
      <c r="AC10" s="1578"/>
      <c r="AD10" s="1578"/>
      <c r="AE10" s="1579"/>
      <c r="AF10" s="1538"/>
      <c r="AG10" s="1539"/>
      <c r="AH10" s="1539"/>
      <c r="AI10" s="1539"/>
      <c r="AJ10" s="1539"/>
      <c r="AK10" s="1540"/>
      <c r="AL10" s="1547"/>
      <c r="AM10" s="1548"/>
      <c r="AN10" s="1548"/>
      <c r="AO10" s="1549"/>
      <c r="AP10" s="1571"/>
      <c r="AQ10" s="1572"/>
      <c r="AR10" s="1572"/>
      <c r="AS10" s="1573"/>
      <c r="AT10" s="4"/>
      <c r="AU10" s="4"/>
      <c r="AV10" s="50"/>
    </row>
    <row r="11" spans="1:49" ht="18" customHeight="1" x14ac:dyDescent="0.15">
      <c r="A11" s="4"/>
      <c r="B11" s="1525"/>
      <c r="C11" s="1529"/>
      <c r="D11" s="1530"/>
      <c r="E11" s="1530"/>
      <c r="F11" s="1530"/>
      <c r="G11" s="1530"/>
      <c r="H11" s="1530"/>
      <c r="I11" s="1531"/>
      <c r="J11" s="1577" t="s">
        <v>82</v>
      </c>
      <c r="K11" s="1578"/>
      <c r="L11" s="1578"/>
      <c r="M11" s="1578"/>
      <c r="N11" s="1578"/>
      <c r="O11" s="1578"/>
      <c r="P11" s="1578"/>
      <c r="Q11" s="1578"/>
      <c r="R11" s="1578"/>
      <c r="S11" s="1578"/>
      <c r="T11" s="1578"/>
      <c r="U11" s="1578"/>
      <c r="V11" s="1578"/>
      <c r="W11" s="1578"/>
      <c r="X11" s="1578"/>
      <c r="Y11" s="1578"/>
      <c r="Z11" s="1578"/>
      <c r="AA11" s="1578"/>
      <c r="AB11" s="1578"/>
      <c r="AC11" s="1578"/>
      <c r="AD11" s="1578"/>
      <c r="AE11" s="1579"/>
      <c r="AF11" s="1541"/>
      <c r="AG11" s="1542"/>
      <c r="AH11" s="1542"/>
      <c r="AI11" s="1542"/>
      <c r="AJ11" s="1542"/>
      <c r="AK11" s="1543"/>
      <c r="AL11" s="1550"/>
      <c r="AM11" s="1551"/>
      <c r="AN11" s="1551"/>
      <c r="AO11" s="1552"/>
      <c r="AP11" s="1574"/>
      <c r="AQ11" s="1575"/>
      <c r="AR11" s="1575"/>
      <c r="AS11" s="1576"/>
      <c r="AT11" s="4"/>
      <c r="AU11" s="4"/>
      <c r="AV11" s="50"/>
    </row>
    <row r="12" spans="1:49" ht="42.75" customHeight="1" x14ac:dyDescent="0.15">
      <c r="A12" s="4"/>
      <c r="B12" s="1525"/>
      <c r="C12" s="1529"/>
      <c r="D12" s="1530"/>
      <c r="E12" s="1530"/>
      <c r="F12" s="1530"/>
      <c r="G12" s="1530"/>
      <c r="H12" s="1530"/>
      <c r="I12" s="1531"/>
      <c r="J12" s="124"/>
      <c r="K12" s="1580" t="s">
        <v>199</v>
      </c>
      <c r="L12" s="1581"/>
      <c r="M12" s="1581"/>
      <c r="N12" s="1581"/>
      <c r="O12" s="1581"/>
      <c r="P12" s="1581"/>
      <c r="Q12" s="1581"/>
      <c r="R12" s="1581"/>
      <c r="S12" s="1581"/>
      <c r="T12" s="1581"/>
      <c r="U12" s="1581"/>
      <c r="V12" s="1581"/>
      <c r="W12" s="1581"/>
      <c r="X12" s="1581"/>
      <c r="Y12" s="1581"/>
      <c r="Z12" s="1581"/>
      <c r="AA12" s="1581"/>
      <c r="AB12" s="1581"/>
      <c r="AC12" s="1581"/>
      <c r="AD12" s="1581"/>
      <c r="AE12" s="1582"/>
      <c r="AF12" s="1556"/>
      <c r="AG12" s="1557"/>
      <c r="AH12" s="1557"/>
      <c r="AI12" s="1557"/>
      <c r="AJ12" s="1557"/>
      <c r="AK12" s="1558"/>
      <c r="AL12" s="1559" t="s">
        <v>33</v>
      </c>
      <c r="AM12" s="1560"/>
      <c r="AN12" s="1560"/>
      <c r="AO12" s="1561"/>
      <c r="AP12" s="1562" t="str">
        <f>IF(AF12="","",AF12*1)</f>
        <v/>
      </c>
      <c r="AQ12" s="1563"/>
      <c r="AR12" s="1563"/>
      <c r="AS12" s="1564"/>
      <c r="AT12" s="4"/>
      <c r="AU12" s="4"/>
      <c r="AV12" s="50"/>
    </row>
    <row r="13" spans="1:49" ht="42.75" customHeight="1" x14ac:dyDescent="0.15">
      <c r="A13" s="4"/>
      <c r="B13" s="1525"/>
      <c r="C13" s="1529"/>
      <c r="D13" s="1530"/>
      <c r="E13" s="1530"/>
      <c r="F13" s="1530"/>
      <c r="G13" s="1530"/>
      <c r="H13" s="1530"/>
      <c r="I13" s="1531"/>
      <c r="J13" s="124"/>
      <c r="K13" s="1553" t="s">
        <v>200</v>
      </c>
      <c r="L13" s="1554"/>
      <c r="M13" s="1554"/>
      <c r="N13" s="1554"/>
      <c r="O13" s="1554"/>
      <c r="P13" s="1554"/>
      <c r="Q13" s="1554"/>
      <c r="R13" s="1554"/>
      <c r="S13" s="1554"/>
      <c r="T13" s="1554"/>
      <c r="U13" s="1554"/>
      <c r="V13" s="1554"/>
      <c r="W13" s="1554"/>
      <c r="X13" s="1554"/>
      <c r="Y13" s="1554"/>
      <c r="Z13" s="1554"/>
      <c r="AA13" s="1554"/>
      <c r="AB13" s="1554"/>
      <c r="AC13" s="1554"/>
      <c r="AD13" s="1554"/>
      <c r="AE13" s="1555"/>
      <c r="AF13" s="1556"/>
      <c r="AG13" s="1557"/>
      <c r="AH13" s="1557"/>
      <c r="AI13" s="1557"/>
      <c r="AJ13" s="1557"/>
      <c r="AK13" s="1558"/>
      <c r="AL13" s="1559" t="s">
        <v>35</v>
      </c>
      <c r="AM13" s="1560"/>
      <c r="AN13" s="1560"/>
      <c r="AO13" s="1561"/>
      <c r="AP13" s="1562" t="str">
        <f>IF(AF13="","",AF13*2)</f>
        <v/>
      </c>
      <c r="AQ13" s="1563"/>
      <c r="AR13" s="1563"/>
      <c r="AS13" s="1564"/>
      <c r="AT13" s="4"/>
      <c r="AU13" s="4"/>
      <c r="AV13" s="50"/>
    </row>
    <row r="14" spans="1:49" ht="42.75" customHeight="1" x14ac:dyDescent="0.15">
      <c r="A14" s="4"/>
      <c r="B14" s="1525"/>
      <c r="C14" s="1529"/>
      <c r="D14" s="1530"/>
      <c r="E14" s="1530"/>
      <c r="F14" s="1530"/>
      <c r="G14" s="1530"/>
      <c r="H14" s="1530"/>
      <c r="I14" s="1531"/>
      <c r="J14" s="131"/>
      <c r="K14" s="1533" t="s">
        <v>201</v>
      </c>
      <c r="L14" s="1533"/>
      <c r="M14" s="1533"/>
      <c r="N14" s="1533"/>
      <c r="O14" s="1533"/>
      <c r="P14" s="1533"/>
      <c r="Q14" s="1533"/>
      <c r="R14" s="1533"/>
      <c r="S14" s="1533"/>
      <c r="T14" s="1533"/>
      <c r="U14" s="1533"/>
      <c r="V14" s="1533"/>
      <c r="W14" s="1533"/>
      <c r="X14" s="1533"/>
      <c r="Y14" s="1533"/>
      <c r="Z14" s="1533"/>
      <c r="AA14" s="1533"/>
      <c r="AB14" s="1533"/>
      <c r="AC14" s="1533"/>
      <c r="AD14" s="1533"/>
      <c r="AE14" s="1534"/>
      <c r="AF14" s="1565"/>
      <c r="AG14" s="1566"/>
      <c r="AH14" s="1566"/>
      <c r="AI14" s="1566"/>
      <c r="AJ14" s="1566"/>
      <c r="AK14" s="1567"/>
      <c r="AL14" s="1270" t="s">
        <v>34</v>
      </c>
      <c r="AM14" s="1271"/>
      <c r="AN14" s="1271"/>
      <c r="AO14" s="1272"/>
      <c r="AP14" s="1562" t="str">
        <f>IF(AF14="","",AF14*3)</f>
        <v/>
      </c>
      <c r="AQ14" s="1563"/>
      <c r="AR14" s="1563"/>
      <c r="AS14" s="1564"/>
      <c r="AT14" s="4"/>
      <c r="AU14" s="4"/>
      <c r="AV14" s="50"/>
    </row>
    <row r="15" spans="1:49" ht="42.75" customHeight="1" x14ac:dyDescent="0.15">
      <c r="A15" s="4"/>
      <c r="B15" s="1525"/>
      <c r="C15" s="1529"/>
      <c r="D15" s="1530"/>
      <c r="E15" s="1530"/>
      <c r="F15" s="1530"/>
      <c r="G15" s="1530"/>
      <c r="H15" s="1530"/>
      <c r="I15" s="1531"/>
      <c r="J15" s="131"/>
      <c r="K15" s="1580" t="s">
        <v>202</v>
      </c>
      <c r="L15" s="1581"/>
      <c r="M15" s="1581"/>
      <c r="N15" s="1581"/>
      <c r="O15" s="1581"/>
      <c r="P15" s="1581"/>
      <c r="Q15" s="1581"/>
      <c r="R15" s="1581"/>
      <c r="S15" s="1581"/>
      <c r="T15" s="1581"/>
      <c r="U15" s="1581"/>
      <c r="V15" s="1581"/>
      <c r="W15" s="1581"/>
      <c r="X15" s="1581"/>
      <c r="Y15" s="1581"/>
      <c r="Z15" s="1581"/>
      <c r="AA15" s="1581"/>
      <c r="AB15" s="1581"/>
      <c r="AC15" s="1581"/>
      <c r="AD15" s="1581"/>
      <c r="AE15" s="1582"/>
      <c r="AF15" s="1583"/>
      <c r="AG15" s="1584"/>
      <c r="AH15" s="1584"/>
      <c r="AI15" s="1584"/>
      <c r="AJ15" s="1584"/>
      <c r="AK15" s="1585"/>
      <c r="AL15" s="1559" t="s">
        <v>67</v>
      </c>
      <c r="AM15" s="1560"/>
      <c r="AN15" s="1560"/>
      <c r="AO15" s="1561"/>
      <c r="AP15" s="1586" t="str">
        <f>IF(AF15="","",AF15*4)</f>
        <v/>
      </c>
      <c r="AQ15" s="1587"/>
      <c r="AR15" s="1587"/>
      <c r="AS15" s="1588"/>
      <c r="AT15" s="4"/>
      <c r="AU15" s="4"/>
      <c r="AV15" s="50"/>
    </row>
    <row r="16" spans="1:49" ht="17.25" customHeight="1" x14ac:dyDescent="0.15">
      <c r="A16" s="4"/>
      <c r="B16" s="1525"/>
      <c r="C16" s="1529"/>
      <c r="D16" s="1530"/>
      <c r="E16" s="1530"/>
      <c r="F16" s="1530"/>
      <c r="G16" s="1530"/>
      <c r="H16" s="1530"/>
      <c r="I16" s="1531"/>
      <c r="J16" s="1577" t="s">
        <v>83</v>
      </c>
      <c r="K16" s="1578"/>
      <c r="L16" s="1578"/>
      <c r="M16" s="1578"/>
      <c r="N16" s="1578"/>
      <c r="O16" s="1578"/>
      <c r="P16" s="1578"/>
      <c r="Q16" s="1578"/>
      <c r="R16" s="1578"/>
      <c r="S16" s="1578"/>
      <c r="T16" s="1578"/>
      <c r="U16" s="1578"/>
      <c r="V16" s="1578"/>
      <c r="W16" s="1578"/>
      <c r="X16" s="1578"/>
      <c r="Y16" s="1578"/>
      <c r="Z16" s="1578"/>
      <c r="AA16" s="1578"/>
      <c r="AB16" s="1578"/>
      <c r="AC16" s="1578"/>
      <c r="AD16" s="1578"/>
      <c r="AE16" s="1579"/>
      <c r="AF16" s="1538"/>
      <c r="AG16" s="1539"/>
      <c r="AH16" s="1539"/>
      <c r="AI16" s="1539"/>
      <c r="AJ16" s="1539"/>
      <c r="AK16" s="1540"/>
      <c r="AL16" s="1547"/>
      <c r="AM16" s="1548"/>
      <c r="AN16" s="1548"/>
      <c r="AO16" s="1549"/>
      <c r="AP16" s="1574"/>
      <c r="AQ16" s="1575"/>
      <c r="AR16" s="1575"/>
      <c r="AS16" s="1576"/>
      <c r="AT16" s="4"/>
      <c r="AU16" s="4"/>
      <c r="AV16" s="50"/>
    </row>
    <row r="17" spans="1:48" ht="42.75" customHeight="1" x14ac:dyDescent="0.15">
      <c r="A17" s="4"/>
      <c r="B17" s="1525"/>
      <c r="C17" s="1529"/>
      <c r="D17" s="1530"/>
      <c r="E17" s="1530"/>
      <c r="F17" s="1530"/>
      <c r="G17" s="1530"/>
      <c r="H17" s="1530"/>
      <c r="I17" s="1531"/>
      <c r="J17" s="124"/>
      <c r="K17" s="1580" t="s">
        <v>203</v>
      </c>
      <c r="L17" s="1581"/>
      <c r="M17" s="1581"/>
      <c r="N17" s="1581"/>
      <c r="O17" s="1581"/>
      <c r="P17" s="1581"/>
      <c r="Q17" s="1581"/>
      <c r="R17" s="1581"/>
      <c r="S17" s="1581"/>
      <c r="T17" s="1581"/>
      <c r="U17" s="1581"/>
      <c r="V17" s="1581"/>
      <c r="W17" s="1581"/>
      <c r="X17" s="1581"/>
      <c r="Y17" s="1581"/>
      <c r="Z17" s="1581"/>
      <c r="AA17" s="1581"/>
      <c r="AB17" s="1581"/>
      <c r="AC17" s="1581"/>
      <c r="AD17" s="1581"/>
      <c r="AE17" s="1582"/>
      <c r="AF17" s="1556"/>
      <c r="AG17" s="1557"/>
      <c r="AH17" s="1557"/>
      <c r="AI17" s="1557"/>
      <c r="AJ17" s="1557"/>
      <c r="AK17" s="1558"/>
      <c r="AL17" s="1559" t="s">
        <v>33</v>
      </c>
      <c r="AM17" s="1560"/>
      <c r="AN17" s="1560"/>
      <c r="AO17" s="1561"/>
      <c r="AP17" s="1562" t="str">
        <f>IF(AF17="","",AF17*1)</f>
        <v/>
      </c>
      <c r="AQ17" s="1563"/>
      <c r="AR17" s="1563"/>
      <c r="AS17" s="1564"/>
      <c r="AT17" s="4"/>
      <c r="AU17" s="4"/>
      <c r="AV17" s="50"/>
    </row>
    <row r="18" spans="1:48" ht="42.75" customHeight="1" x14ac:dyDescent="0.15">
      <c r="A18" s="4"/>
      <c r="B18" s="1525"/>
      <c r="C18" s="1529"/>
      <c r="D18" s="1530"/>
      <c r="E18" s="1530"/>
      <c r="F18" s="1530"/>
      <c r="G18" s="1530"/>
      <c r="H18" s="1530"/>
      <c r="I18" s="1531"/>
      <c r="J18" s="124"/>
      <c r="K18" s="1553" t="s">
        <v>204</v>
      </c>
      <c r="L18" s="1554"/>
      <c r="M18" s="1554"/>
      <c r="N18" s="1554"/>
      <c r="O18" s="1554"/>
      <c r="P18" s="1554"/>
      <c r="Q18" s="1554"/>
      <c r="R18" s="1554"/>
      <c r="S18" s="1554"/>
      <c r="T18" s="1554"/>
      <c r="U18" s="1554"/>
      <c r="V18" s="1554"/>
      <c r="W18" s="1554"/>
      <c r="X18" s="1554"/>
      <c r="Y18" s="1554"/>
      <c r="Z18" s="1554"/>
      <c r="AA18" s="1554"/>
      <c r="AB18" s="1554"/>
      <c r="AC18" s="1554"/>
      <c r="AD18" s="1554"/>
      <c r="AE18" s="1555"/>
      <c r="AF18" s="1556"/>
      <c r="AG18" s="1557"/>
      <c r="AH18" s="1557"/>
      <c r="AI18" s="1557"/>
      <c r="AJ18" s="1557"/>
      <c r="AK18" s="1558"/>
      <c r="AL18" s="1559" t="s">
        <v>35</v>
      </c>
      <c r="AM18" s="1560"/>
      <c r="AN18" s="1560"/>
      <c r="AO18" s="1561"/>
      <c r="AP18" s="1562" t="str">
        <f>IF(AF18="","",AF18*2)</f>
        <v/>
      </c>
      <c r="AQ18" s="1563"/>
      <c r="AR18" s="1563"/>
      <c r="AS18" s="1564"/>
      <c r="AT18" s="4"/>
      <c r="AU18" s="4"/>
      <c r="AV18" s="50"/>
    </row>
    <row r="19" spans="1:48" ht="42.75" customHeight="1" x14ac:dyDescent="0.15">
      <c r="A19" s="4"/>
      <c r="B19" s="1525"/>
      <c r="C19" s="1529"/>
      <c r="D19" s="1530"/>
      <c r="E19" s="1530"/>
      <c r="F19" s="1530"/>
      <c r="G19" s="1530"/>
      <c r="H19" s="1530"/>
      <c r="I19" s="1531"/>
      <c r="J19" s="131"/>
      <c r="K19" s="1533" t="s">
        <v>205</v>
      </c>
      <c r="L19" s="1533"/>
      <c r="M19" s="1533"/>
      <c r="N19" s="1533"/>
      <c r="O19" s="1533"/>
      <c r="P19" s="1533"/>
      <c r="Q19" s="1533"/>
      <c r="R19" s="1533"/>
      <c r="S19" s="1533"/>
      <c r="T19" s="1533"/>
      <c r="U19" s="1533"/>
      <c r="V19" s="1533"/>
      <c r="W19" s="1533"/>
      <c r="X19" s="1533"/>
      <c r="Y19" s="1533"/>
      <c r="Z19" s="1533"/>
      <c r="AA19" s="1533"/>
      <c r="AB19" s="1533"/>
      <c r="AC19" s="1533"/>
      <c r="AD19" s="1533"/>
      <c r="AE19" s="1534"/>
      <c r="AF19" s="1565"/>
      <c r="AG19" s="1566"/>
      <c r="AH19" s="1566"/>
      <c r="AI19" s="1566"/>
      <c r="AJ19" s="1566"/>
      <c r="AK19" s="1567"/>
      <c r="AL19" s="1270" t="s">
        <v>34</v>
      </c>
      <c r="AM19" s="1271"/>
      <c r="AN19" s="1271"/>
      <c r="AO19" s="1272"/>
      <c r="AP19" s="1562" t="str">
        <f>IF(AF19="","",AF19*3)</f>
        <v/>
      </c>
      <c r="AQ19" s="1563"/>
      <c r="AR19" s="1563"/>
      <c r="AS19" s="1564"/>
      <c r="AT19" s="4"/>
      <c r="AU19" s="4"/>
      <c r="AV19" s="50"/>
    </row>
    <row r="20" spans="1:48" ht="42.75" customHeight="1" x14ac:dyDescent="0.15">
      <c r="A20" s="4"/>
      <c r="B20" s="1525"/>
      <c r="C20" s="1529"/>
      <c r="D20" s="1530"/>
      <c r="E20" s="1530"/>
      <c r="F20" s="1530"/>
      <c r="G20" s="1530"/>
      <c r="H20" s="1530"/>
      <c r="I20" s="1531"/>
      <c r="J20" s="131"/>
      <c r="K20" s="1580" t="s">
        <v>206</v>
      </c>
      <c r="L20" s="1581"/>
      <c r="M20" s="1581"/>
      <c r="N20" s="1581"/>
      <c r="O20" s="1581"/>
      <c r="P20" s="1581"/>
      <c r="Q20" s="1581"/>
      <c r="R20" s="1581"/>
      <c r="S20" s="1581"/>
      <c r="T20" s="1581"/>
      <c r="U20" s="1581"/>
      <c r="V20" s="1581"/>
      <c r="W20" s="1581"/>
      <c r="X20" s="1581"/>
      <c r="Y20" s="1581"/>
      <c r="Z20" s="1581"/>
      <c r="AA20" s="1581"/>
      <c r="AB20" s="1581"/>
      <c r="AC20" s="1581"/>
      <c r="AD20" s="1581"/>
      <c r="AE20" s="1582"/>
      <c r="AF20" s="1583"/>
      <c r="AG20" s="1584"/>
      <c r="AH20" s="1584"/>
      <c r="AI20" s="1584"/>
      <c r="AJ20" s="1584"/>
      <c r="AK20" s="1585"/>
      <c r="AL20" s="1559" t="s">
        <v>67</v>
      </c>
      <c r="AM20" s="1560"/>
      <c r="AN20" s="1560"/>
      <c r="AO20" s="1561"/>
      <c r="AP20" s="1586" t="str">
        <f>IF(AF20="","",AF20*4)</f>
        <v/>
      </c>
      <c r="AQ20" s="1587"/>
      <c r="AR20" s="1587"/>
      <c r="AS20" s="1588"/>
      <c r="AT20" s="4"/>
      <c r="AU20" s="4"/>
      <c r="AV20" s="50"/>
    </row>
    <row r="21" spans="1:48" ht="13.5" customHeight="1" x14ac:dyDescent="0.15">
      <c r="A21" s="4"/>
      <c r="B21" s="129"/>
      <c r="C21" s="126"/>
      <c r="D21" s="127"/>
      <c r="E21" s="127"/>
      <c r="F21" s="127"/>
      <c r="G21" s="127"/>
      <c r="H21" s="127"/>
      <c r="I21" s="128"/>
      <c r="J21" s="1577" t="s">
        <v>84</v>
      </c>
      <c r="K21" s="1578"/>
      <c r="L21" s="1578"/>
      <c r="M21" s="1578"/>
      <c r="N21" s="1578"/>
      <c r="O21" s="1578"/>
      <c r="P21" s="1578"/>
      <c r="Q21" s="1578"/>
      <c r="R21" s="1578"/>
      <c r="S21" s="1578"/>
      <c r="T21" s="1578"/>
      <c r="U21" s="1578"/>
      <c r="V21" s="1578"/>
      <c r="W21" s="1578"/>
      <c r="X21" s="1578"/>
      <c r="Y21" s="1578"/>
      <c r="Z21" s="1578"/>
      <c r="AA21" s="1578"/>
      <c r="AB21" s="1578"/>
      <c r="AC21" s="1578"/>
      <c r="AD21" s="1578"/>
      <c r="AE21" s="1579"/>
      <c r="AF21" s="1538"/>
      <c r="AG21" s="1539"/>
      <c r="AH21" s="1539"/>
      <c r="AI21" s="1539"/>
      <c r="AJ21" s="1539"/>
      <c r="AK21" s="1540"/>
      <c r="AL21" s="1547"/>
      <c r="AM21" s="1548"/>
      <c r="AN21" s="1548"/>
      <c r="AO21" s="1549"/>
      <c r="AP21" s="1571"/>
      <c r="AQ21" s="1572"/>
      <c r="AR21" s="1572"/>
      <c r="AS21" s="1573"/>
      <c r="AT21" s="4"/>
      <c r="AU21" s="4"/>
      <c r="AV21" s="50"/>
    </row>
    <row r="22" spans="1:48" ht="13.5" customHeight="1" x14ac:dyDescent="0.15">
      <c r="A22" s="4"/>
      <c r="B22" s="129"/>
      <c r="C22" s="126"/>
      <c r="D22" s="127"/>
      <c r="E22" s="127"/>
      <c r="F22" s="127"/>
      <c r="G22" s="127"/>
      <c r="H22" s="127"/>
      <c r="I22" s="128"/>
      <c r="J22" s="1577"/>
      <c r="K22" s="1578"/>
      <c r="L22" s="1578"/>
      <c r="M22" s="1578"/>
      <c r="N22" s="1578"/>
      <c r="O22" s="1578"/>
      <c r="P22" s="1578"/>
      <c r="Q22" s="1578"/>
      <c r="R22" s="1578"/>
      <c r="S22" s="1578"/>
      <c r="T22" s="1578"/>
      <c r="U22" s="1578"/>
      <c r="V22" s="1578"/>
      <c r="W22" s="1578"/>
      <c r="X22" s="1578"/>
      <c r="Y22" s="1578"/>
      <c r="Z22" s="1578"/>
      <c r="AA22" s="1578"/>
      <c r="AB22" s="1578"/>
      <c r="AC22" s="1578"/>
      <c r="AD22" s="1578"/>
      <c r="AE22" s="1579"/>
      <c r="AF22" s="1538"/>
      <c r="AG22" s="1539"/>
      <c r="AH22" s="1539"/>
      <c r="AI22" s="1539"/>
      <c r="AJ22" s="1539"/>
      <c r="AK22" s="1540"/>
      <c r="AL22" s="1547"/>
      <c r="AM22" s="1548"/>
      <c r="AN22" s="1548"/>
      <c r="AO22" s="1549"/>
      <c r="AP22" s="1571"/>
      <c r="AQ22" s="1572"/>
      <c r="AR22" s="1572"/>
      <c r="AS22" s="1573"/>
      <c r="AT22" s="4"/>
      <c r="AU22" s="4"/>
      <c r="AV22" s="50"/>
    </row>
    <row r="23" spans="1:48" ht="13.5" customHeight="1" x14ac:dyDescent="0.15">
      <c r="A23" s="4"/>
      <c r="B23" s="129"/>
      <c r="C23" s="126"/>
      <c r="D23" s="127"/>
      <c r="E23" s="127"/>
      <c r="F23" s="127"/>
      <c r="G23" s="127"/>
      <c r="H23" s="127"/>
      <c r="I23" s="128"/>
      <c r="J23" s="1589"/>
      <c r="K23" s="1590"/>
      <c r="L23" s="1590"/>
      <c r="M23" s="1590"/>
      <c r="N23" s="1590"/>
      <c r="O23" s="1590"/>
      <c r="P23" s="1590"/>
      <c r="Q23" s="1590"/>
      <c r="R23" s="1590"/>
      <c r="S23" s="1590"/>
      <c r="T23" s="1590"/>
      <c r="U23" s="1590"/>
      <c r="V23" s="1590"/>
      <c r="W23" s="1590"/>
      <c r="X23" s="1590"/>
      <c r="Y23" s="1590"/>
      <c r="Z23" s="1590"/>
      <c r="AA23" s="1590"/>
      <c r="AB23" s="1590"/>
      <c r="AC23" s="1590"/>
      <c r="AD23" s="1590"/>
      <c r="AE23" s="1591"/>
      <c r="AF23" s="1541"/>
      <c r="AG23" s="1542"/>
      <c r="AH23" s="1542"/>
      <c r="AI23" s="1542"/>
      <c r="AJ23" s="1542"/>
      <c r="AK23" s="1543"/>
      <c r="AL23" s="1550"/>
      <c r="AM23" s="1551"/>
      <c r="AN23" s="1551"/>
      <c r="AO23" s="1552"/>
      <c r="AP23" s="1574"/>
      <c r="AQ23" s="1575"/>
      <c r="AR23" s="1575"/>
      <c r="AS23" s="1576"/>
      <c r="AT23" s="4"/>
      <c r="AU23" s="4"/>
      <c r="AV23" s="50"/>
    </row>
    <row r="24" spans="1:48" ht="12" customHeight="1" x14ac:dyDescent="0.15">
      <c r="A24" s="4"/>
      <c r="B24" s="1525"/>
      <c r="C24" s="1529"/>
      <c r="D24" s="1530"/>
      <c r="E24" s="1530"/>
      <c r="F24" s="1530"/>
      <c r="G24" s="1530"/>
      <c r="H24" s="1530"/>
      <c r="I24" s="1531"/>
      <c r="J24" s="1532" t="s">
        <v>85</v>
      </c>
      <c r="K24" s="1533"/>
      <c r="L24" s="1533"/>
      <c r="M24" s="1533"/>
      <c r="N24" s="1533"/>
      <c r="O24" s="1533"/>
      <c r="P24" s="1533"/>
      <c r="Q24" s="1533"/>
      <c r="R24" s="1533"/>
      <c r="S24" s="1533"/>
      <c r="T24" s="1533"/>
      <c r="U24" s="1533"/>
      <c r="V24" s="1533"/>
      <c r="W24" s="1533"/>
      <c r="X24" s="1533"/>
      <c r="Y24" s="1533"/>
      <c r="Z24" s="1533"/>
      <c r="AA24" s="1533"/>
      <c r="AB24" s="1533"/>
      <c r="AC24" s="1533"/>
      <c r="AD24" s="1533"/>
      <c r="AE24" s="1534"/>
      <c r="AF24" s="1538"/>
      <c r="AG24" s="1539"/>
      <c r="AH24" s="1539"/>
      <c r="AI24" s="1539"/>
      <c r="AJ24" s="1539"/>
      <c r="AK24" s="1540"/>
      <c r="AL24" s="1547"/>
      <c r="AM24" s="1548"/>
      <c r="AN24" s="1548"/>
      <c r="AO24" s="1549"/>
      <c r="AP24" s="1571"/>
      <c r="AQ24" s="1572"/>
      <c r="AR24" s="1572"/>
      <c r="AS24" s="1573"/>
      <c r="AT24" s="4"/>
      <c r="AU24" s="4"/>
      <c r="AV24" s="50"/>
    </row>
    <row r="25" spans="1:48" ht="30.75" customHeight="1" x14ac:dyDescent="0.15">
      <c r="A25" s="4"/>
      <c r="B25" s="1525"/>
      <c r="C25" s="1529"/>
      <c r="D25" s="1530"/>
      <c r="E25" s="1530"/>
      <c r="F25" s="1530"/>
      <c r="G25" s="1530"/>
      <c r="H25" s="1530"/>
      <c r="I25" s="1531"/>
      <c r="J25" s="1577" t="s">
        <v>110</v>
      </c>
      <c r="K25" s="1578"/>
      <c r="L25" s="1578"/>
      <c r="M25" s="1578"/>
      <c r="N25" s="1578"/>
      <c r="O25" s="1578"/>
      <c r="P25" s="1578"/>
      <c r="Q25" s="1578"/>
      <c r="R25" s="1578"/>
      <c r="S25" s="1578"/>
      <c r="T25" s="1578"/>
      <c r="U25" s="1578"/>
      <c r="V25" s="1578"/>
      <c r="W25" s="1578"/>
      <c r="X25" s="1578"/>
      <c r="Y25" s="1578"/>
      <c r="Z25" s="1578"/>
      <c r="AA25" s="1578"/>
      <c r="AB25" s="1578"/>
      <c r="AC25" s="1578"/>
      <c r="AD25" s="1578"/>
      <c r="AE25" s="1579"/>
      <c r="AF25" s="1538"/>
      <c r="AG25" s="1539"/>
      <c r="AH25" s="1539"/>
      <c r="AI25" s="1539"/>
      <c r="AJ25" s="1539"/>
      <c r="AK25" s="1540"/>
      <c r="AL25" s="1547"/>
      <c r="AM25" s="1548"/>
      <c r="AN25" s="1548"/>
      <c r="AO25" s="1549"/>
      <c r="AP25" s="1571"/>
      <c r="AQ25" s="1572"/>
      <c r="AR25" s="1572"/>
      <c r="AS25" s="1573"/>
      <c r="AT25" s="4"/>
      <c r="AU25" s="4"/>
      <c r="AV25" s="50"/>
    </row>
    <row r="26" spans="1:48" ht="17.25" customHeight="1" x14ac:dyDescent="0.15">
      <c r="A26" s="4"/>
      <c r="B26" s="1525"/>
      <c r="C26" s="1529"/>
      <c r="D26" s="1530"/>
      <c r="E26" s="1530"/>
      <c r="F26" s="1530"/>
      <c r="G26" s="1530"/>
      <c r="H26" s="1530"/>
      <c r="I26" s="1531"/>
      <c r="J26" s="1577" t="s">
        <v>86</v>
      </c>
      <c r="K26" s="1578"/>
      <c r="L26" s="1578"/>
      <c r="M26" s="1578"/>
      <c r="N26" s="1578"/>
      <c r="O26" s="1578"/>
      <c r="P26" s="1578"/>
      <c r="Q26" s="1578"/>
      <c r="R26" s="1578"/>
      <c r="S26" s="1578"/>
      <c r="T26" s="1578"/>
      <c r="U26" s="1578"/>
      <c r="V26" s="1578"/>
      <c r="W26" s="1578"/>
      <c r="X26" s="1578"/>
      <c r="Y26" s="1578"/>
      <c r="Z26" s="1578"/>
      <c r="AA26" s="1578"/>
      <c r="AB26" s="1578"/>
      <c r="AC26" s="1578"/>
      <c r="AD26" s="1578"/>
      <c r="AE26" s="1579"/>
      <c r="AF26" s="1538"/>
      <c r="AG26" s="1539"/>
      <c r="AH26" s="1539"/>
      <c r="AI26" s="1539"/>
      <c r="AJ26" s="1539"/>
      <c r="AK26" s="1540"/>
      <c r="AL26" s="1547"/>
      <c r="AM26" s="1548"/>
      <c r="AN26" s="1548"/>
      <c r="AO26" s="1549"/>
      <c r="AP26" s="1574"/>
      <c r="AQ26" s="1575"/>
      <c r="AR26" s="1575"/>
      <c r="AS26" s="1576"/>
      <c r="AT26" s="4"/>
      <c r="AU26" s="4"/>
      <c r="AV26" s="50"/>
    </row>
    <row r="27" spans="1:48" ht="43.5" customHeight="1" x14ac:dyDescent="0.15">
      <c r="A27" s="4"/>
      <c r="B27" s="1525"/>
      <c r="C27" s="1529"/>
      <c r="D27" s="1530"/>
      <c r="E27" s="1530"/>
      <c r="F27" s="1530"/>
      <c r="G27" s="1530"/>
      <c r="H27" s="1530"/>
      <c r="I27" s="1531"/>
      <c r="J27" s="124"/>
      <c r="K27" s="1580" t="s">
        <v>207</v>
      </c>
      <c r="L27" s="1581"/>
      <c r="M27" s="1581"/>
      <c r="N27" s="1581"/>
      <c r="O27" s="1581"/>
      <c r="P27" s="1581"/>
      <c r="Q27" s="1581"/>
      <c r="R27" s="1581"/>
      <c r="S27" s="1581"/>
      <c r="T27" s="1581"/>
      <c r="U27" s="1581"/>
      <c r="V27" s="1581"/>
      <c r="W27" s="1581"/>
      <c r="X27" s="1581"/>
      <c r="Y27" s="1581"/>
      <c r="Z27" s="1581"/>
      <c r="AA27" s="1581"/>
      <c r="AB27" s="1581"/>
      <c r="AC27" s="1581"/>
      <c r="AD27" s="1581"/>
      <c r="AE27" s="1582"/>
      <c r="AF27" s="1556"/>
      <c r="AG27" s="1557"/>
      <c r="AH27" s="1557"/>
      <c r="AI27" s="1557"/>
      <c r="AJ27" s="1557"/>
      <c r="AK27" s="1558"/>
      <c r="AL27" s="1559" t="s">
        <v>33</v>
      </c>
      <c r="AM27" s="1560"/>
      <c r="AN27" s="1560"/>
      <c r="AO27" s="1561"/>
      <c r="AP27" s="1562" t="str">
        <f>IF(AF27="","",AF27*1)</f>
        <v/>
      </c>
      <c r="AQ27" s="1563"/>
      <c r="AR27" s="1563"/>
      <c r="AS27" s="1564"/>
      <c r="AT27" s="4"/>
      <c r="AU27" s="4"/>
      <c r="AV27" s="50"/>
    </row>
    <row r="28" spans="1:48" ht="45.75" customHeight="1" x14ac:dyDescent="0.15">
      <c r="A28" s="4"/>
      <c r="B28" s="1525"/>
      <c r="C28" s="1529"/>
      <c r="D28" s="1530"/>
      <c r="E28" s="1530"/>
      <c r="F28" s="1530"/>
      <c r="G28" s="1530"/>
      <c r="H28" s="1530"/>
      <c r="I28" s="1531"/>
      <c r="J28" s="124"/>
      <c r="K28" s="1553" t="s">
        <v>208</v>
      </c>
      <c r="L28" s="1554"/>
      <c r="M28" s="1554"/>
      <c r="N28" s="1554"/>
      <c r="O28" s="1554"/>
      <c r="P28" s="1554"/>
      <c r="Q28" s="1554"/>
      <c r="R28" s="1554"/>
      <c r="S28" s="1554"/>
      <c r="T28" s="1554"/>
      <c r="U28" s="1554"/>
      <c r="V28" s="1554"/>
      <c r="W28" s="1554"/>
      <c r="X28" s="1554"/>
      <c r="Y28" s="1554"/>
      <c r="Z28" s="1554"/>
      <c r="AA28" s="1554"/>
      <c r="AB28" s="1554"/>
      <c r="AC28" s="1554"/>
      <c r="AD28" s="1554"/>
      <c r="AE28" s="1555"/>
      <c r="AF28" s="1556"/>
      <c r="AG28" s="1557"/>
      <c r="AH28" s="1557"/>
      <c r="AI28" s="1557"/>
      <c r="AJ28" s="1557"/>
      <c r="AK28" s="1558"/>
      <c r="AL28" s="1559" t="s">
        <v>35</v>
      </c>
      <c r="AM28" s="1560"/>
      <c r="AN28" s="1560"/>
      <c r="AO28" s="1561"/>
      <c r="AP28" s="1562" t="str">
        <f>IF(AF28="","",AF28*2)</f>
        <v/>
      </c>
      <c r="AQ28" s="1563"/>
      <c r="AR28" s="1563"/>
      <c r="AS28" s="1564"/>
      <c r="AT28" s="4"/>
      <c r="AU28" s="4"/>
      <c r="AV28" s="50"/>
    </row>
    <row r="29" spans="1:48" ht="45.75" customHeight="1" x14ac:dyDescent="0.15">
      <c r="A29" s="4"/>
      <c r="B29" s="1525"/>
      <c r="C29" s="1529"/>
      <c r="D29" s="1530"/>
      <c r="E29" s="1530"/>
      <c r="F29" s="1530"/>
      <c r="G29" s="1530"/>
      <c r="H29" s="1530"/>
      <c r="I29" s="1531"/>
      <c r="J29" s="124"/>
      <c r="K29" s="1553" t="s">
        <v>209</v>
      </c>
      <c r="L29" s="1554"/>
      <c r="M29" s="1554"/>
      <c r="N29" s="1554"/>
      <c r="O29" s="1554"/>
      <c r="P29" s="1554"/>
      <c r="Q29" s="1554"/>
      <c r="R29" s="1554"/>
      <c r="S29" s="1554"/>
      <c r="T29" s="1554"/>
      <c r="U29" s="1554"/>
      <c r="V29" s="1554"/>
      <c r="W29" s="1554"/>
      <c r="X29" s="1554"/>
      <c r="Y29" s="1554"/>
      <c r="Z29" s="1554"/>
      <c r="AA29" s="1554"/>
      <c r="AB29" s="1554"/>
      <c r="AC29" s="1554"/>
      <c r="AD29" s="1554"/>
      <c r="AE29" s="1555"/>
      <c r="AF29" s="1556"/>
      <c r="AG29" s="1557"/>
      <c r="AH29" s="1557"/>
      <c r="AI29" s="1557"/>
      <c r="AJ29" s="1557"/>
      <c r="AK29" s="1558"/>
      <c r="AL29" s="1559" t="s">
        <v>34</v>
      </c>
      <c r="AM29" s="1560"/>
      <c r="AN29" s="1560"/>
      <c r="AO29" s="1561"/>
      <c r="AP29" s="1562" t="str">
        <f>IF(AF29="","",AF29*3)</f>
        <v/>
      </c>
      <c r="AQ29" s="1563"/>
      <c r="AR29" s="1563"/>
      <c r="AS29" s="1564"/>
      <c r="AT29" s="4"/>
      <c r="AU29" s="4"/>
      <c r="AV29" s="50"/>
    </row>
    <row r="30" spans="1:48" ht="45.75" customHeight="1" x14ac:dyDescent="0.15">
      <c r="A30" s="4"/>
      <c r="B30" s="1525"/>
      <c r="C30" s="1529"/>
      <c r="D30" s="1530"/>
      <c r="E30" s="1530"/>
      <c r="F30" s="1530"/>
      <c r="G30" s="1530"/>
      <c r="H30" s="1530"/>
      <c r="I30" s="1531"/>
      <c r="J30" s="124"/>
      <c r="K30" s="1580" t="s">
        <v>210</v>
      </c>
      <c r="L30" s="1581"/>
      <c r="M30" s="1581"/>
      <c r="N30" s="1581"/>
      <c r="O30" s="1581"/>
      <c r="P30" s="1581"/>
      <c r="Q30" s="1581"/>
      <c r="R30" s="1581"/>
      <c r="S30" s="1581"/>
      <c r="T30" s="1581"/>
      <c r="U30" s="1581"/>
      <c r="V30" s="1581"/>
      <c r="W30" s="1581"/>
      <c r="X30" s="1581"/>
      <c r="Y30" s="1581"/>
      <c r="Z30" s="1581"/>
      <c r="AA30" s="1581"/>
      <c r="AB30" s="1581"/>
      <c r="AC30" s="1581"/>
      <c r="AD30" s="1581"/>
      <c r="AE30" s="1582"/>
      <c r="AF30" s="1556"/>
      <c r="AG30" s="1557"/>
      <c r="AH30" s="1557"/>
      <c r="AI30" s="1557"/>
      <c r="AJ30" s="1557"/>
      <c r="AK30" s="1558"/>
      <c r="AL30" s="1559" t="s">
        <v>67</v>
      </c>
      <c r="AM30" s="1560"/>
      <c r="AN30" s="1560"/>
      <c r="AO30" s="1561"/>
      <c r="AP30" s="1562" t="str">
        <f>IF(AF30="","",AF30*4)</f>
        <v/>
      </c>
      <c r="AQ30" s="1563"/>
      <c r="AR30" s="1563"/>
      <c r="AS30" s="1564"/>
      <c r="AT30" s="4"/>
      <c r="AU30" s="4"/>
      <c r="AV30" s="50"/>
    </row>
    <row r="31" spans="1:48" ht="45.75" customHeight="1" x14ac:dyDescent="0.15">
      <c r="A31" s="4"/>
      <c r="B31" s="1525"/>
      <c r="C31" s="1529"/>
      <c r="D31" s="1530"/>
      <c r="E31" s="1530"/>
      <c r="F31" s="1530"/>
      <c r="G31" s="1530"/>
      <c r="H31" s="1530"/>
      <c r="I31" s="1531"/>
      <c r="J31" s="124"/>
      <c r="K31" s="1553" t="s">
        <v>211</v>
      </c>
      <c r="L31" s="1554"/>
      <c r="M31" s="1554"/>
      <c r="N31" s="1554"/>
      <c r="O31" s="1554"/>
      <c r="P31" s="1554"/>
      <c r="Q31" s="1554"/>
      <c r="R31" s="1554"/>
      <c r="S31" s="1554"/>
      <c r="T31" s="1554"/>
      <c r="U31" s="1554"/>
      <c r="V31" s="1554"/>
      <c r="W31" s="1554"/>
      <c r="X31" s="1554"/>
      <c r="Y31" s="1554"/>
      <c r="Z31" s="1554"/>
      <c r="AA31" s="1554"/>
      <c r="AB31" s="1554"/>
      <c r="AC31" s="1554"/>
      <c r="AD31" s="1554"/>
      <c r="AE31" s="1555"/>
      <c r="AF31" s="1556"/>
      <c r="AG31" s="1557"/>
      <c r="AH31" s="1557"/>
      <c r="AI31" s="1557"/>
      <c r="AJ31" s="1557"/>
      <c r="AK31" s="1558"/>
      <c r="AL31" s="1559" t="s">
        <v>66</v>
      </c>
      <c r="AM31" s="1560"/>
      <c r="AN31" s="1560"/>
      <c r="AO31" s="1561"/>
      <c r="AP31" s="1562" t="str">
        <f>IF(AF31="","",AF31*5)</f>
        <v/>
      </c>
      <c r="AQ31" s="1563"/>
      <c r="AR31" s="1563"/>
      <c r="AS31" s="1564"/>
      <c r="AT31" s="4"/>
      <c r="AU31" s="4"/>
      <c r="AV31" s="50"/>
    </row>
    <row r="32" spans="1:48" ht="45.75" customHeight="1" x14ac:dyDescent="0.15">
      <c r="A32" s="4"/>
      <c r="B32" s="1525"/>
      <c r="C32" s="1529"/>
      <c r="D32" s="1530"/>
      <c r="E32" s="1530"/>
      <c r="F32" s="1530"/>
      <c r="G32" s="1530"/>
      <c r="H32" s="1530"/>
      <c r="I32" s="1531"/>
      <c r="J32" s="131"/>
      <c r="K32" s="1553" t="s">
        <v>212</v>
      </c>
      <c r="L32" s="1554"/>
      <c r="M32" s="1554"/>
      <c r="N32" s="1554"/>
      <c r="O32" s="1554"/>
      <c r="P32" s="1554"/>
      <c r="Q32" s="1554"/>
      <c r="R32" s="1554"/>
      <c r="S32" s="1554"/>
      <c r="T32" s="1554"/>
      <c r="U32" s="1554"/>
      <c r="V32" s="1554"/>
      <c r="W32" s="1554"/>
      <c r="X32" s="1554"/>
      <c r="Y32" s="1554"/>
      <c r="Z32" s="1554"/>
      <c r="AA32" s="1554"/>
      <c r="AB32" s="1554"/>
      <c r="AC32" s="1554"/>
      <c r="AD32" s="1554"/>
      <c r="AE32" s="1555"/>
      <c r="AF32" s="1556"/>
      <c r="AG32" s="1557"/>
      <c r="AH32" s="1557"/>
      <c r="AI32" s="1557"/>
      <c r="AJ32" s="1557"/>
      <c r="AK32" s="1558"/>
      <c r="AL32" s="1559" t="s">
        <v>87</v>
      </c>
      <c r="AM32" s="1560"/>
      <c r="AN32" s="1560"/>
      <c r="AO32" s="1561"/>
      <c r="AP32" s="1562" t="str">
        <f>IF(AF32="","",AF32*6)</f>
        <v/>
      </c>
      <c r="AQ32" s="1563"/>
      <c r="AR32" s="1563"/>
      <c r="AS32" s="1564"/>
      <c r="AT32" s="4"/>
      <c r="AU32" s="4"/>
      <c r="AV32" s="50"/>
    </row>
    <row r="33" spans="1:48" ht="12" customHeight="1" x14ac:dyDescent="0.15">
      <c r="A33" s="4"/>
      <c r="B33" s="1525"/>
      <c r="C33" s="1529"/>
      <c r="D33" s="1530"/>
      <c r="E33" s="1530"/>
      <c r="F33" s="1530"/>
      <c r="G33" s="1530"/>
      <c r="H33" s="1530"/>
      <c r="I33" s="1531"/>
      <c r="J33" s="1577" t="s">
        <v>88</v>
      </c>
      <c r="K33" s="1533"/>
      <c r="L33" s="1533"/>
      <c r="M33" s="1533"/>
      <c r="N33" s="1533"/>
      <c r="O33" s="1533"/>
      <c r="P33" s="1533"/>
      <c r="Q33" s="1533"/>
      <c r="R33" s="1533"/>
      <c r="S33" s="1533"/>
      <c r="T33" s="1533"/>
      <c r="U33" s="1533"/>
      <c r="V33" s="1533"/>
      <c r="W33" s="1533"/>
      <c r="X33" s="1533"/>
      <c r="Y33" s="1533"/>
      <c r="Z33" s="1533"/>
      <c r="AA33" s="1533"/>
      <c r="AB33" s="1533"/>
      <c r="AC33" s="1533"/>
      <c r="AD33" s="1533"/>
      <c r="AE33" s="1534"/>
      <c r="AF33" s="1535"/>
      <c r="AG33" s="1536"/>
      <c r="AH33" s="1536"/>
      <c r="AI33" s="1536"/>
      <c r="AJ33" s="1536"/>
      <c r="AK33" s="1537"/>
      <c r="AL33" s="1544"/>
      <c r="AM33" s="1545"/>
      <c r="AN33" s="1545"/>
      <c r="AO33" s="1546"/>
      <c r="AP33" s="1568"/>
      <c r="AQ33" s="1569"/>
      <c r="AR33" s="1569"/>
      <c r="AS33" s="1570"/>
      <c r="AT33" s="4"/>
      <c r="AU33" s="4"/>
      <c r="AV33" s="50"/>
    </row>
    <row r="34" spans="1:48" ht="7.5" customHeight="1" x14ac:dyDescent="0.15">
      <c r="A34" s="4"/>
      <c r="B34" s="1525"/>
      <c r="C34" s="1529"/>
      <c r="D34" s="1530"/>
      <c r="E34" s="1530"/>
      <c r="F34" s="1530"/>
      <c r="G34" s="1530"/>
      <c r="H34" s="1530"/>
      <c r="I34" s="1531"/>
      <c r="J34" s="1577"/>
      <c r="K34" s="1578"/>
      <c r="L34" s="1578"/>
      <c r="M34" s="1578"/>
      <c r="N34" s="1578"/>
      <c r="O34" s="1578"/>
      <c r="P34" s="1578"/>
      <c r="Q34" s="1578"/>
      <c r="R34" s="1578"/>
      <c r="S34" s="1578"/>
      <c r="T34" s="1578"/>
      <c r="U34" s="1578"/>
      <c r="V34" s="1578"/>
      <c r="W34" s="1578"/>
      <c r="X34" s="1578"/>
      <c r="Y34" s="1578"/>
      <c r="Z34" s="1578"/>
      <c r="AA34" s="1578"/>
      <c r="AB34" s="1578"/>
      <c r="AC34" s="1578"/>
      <c r="AD34" s="1578"/>
      <c r="AE34" s="1579"/>
      <c r="AF34" s="1538"/>
      <c r="AG34" s="1539"/>
      <c r="AH34" s="1539"/>
      <c r="AI34" s="1539"/>
      <c r="AJ34" s="1539"/>
      <c r="AK34" s="1540"/>
      <c r="AL34" s="1547"/>
      <c r="AM34" s="1548"/>
      <c r="AN34" s="1548"/>
      <c r="AO34" s="1549"/>
      <c r="AP34" s="1574"/>
      <c r="AQ34" s="1575"/>
      <c r="AR34" s="1575"/>
      <c r="AS34" s="1576"/>
      <c r="AT34" s="4"/>
      <c r="AU34" s="4"/>
      <c r="AV34" s="50"/>
    </row>
    <row r="35" spans="1:48" ht="42.75" customHeight="1" x14ac:dyDescent="0.15">
      <c r="A35" s="4"/>
      <c r="B35" s="1525"/>
      <c r="C35" s="1529"/>
      <c r="D35" s="1530"/>
      <c r="E35" s="1530"/>
      <c r="F35" s="1530"/>
      <c r="G35" s="1530"/>
      <c r="H35" s="1530"/>
      <c r="I35" s="1531"/>
      <c r="J35" s="124"/>
      <c r="K35" s="1580" t="s">
        <v>213</v>
      </c>
      <c r="L35" s="1581"/>
      <c r="M35" s="1581"/>
      <c r="N35" s="1581"/>
      <c r="O35" s="1581"/>
      <c r="P35" s="1581"/>
      <c r="Q35" s="1581"/>
      <c r="R35" s="1581"/>
      <c r="S35" s="1581"/>
      <c r="T35" s="1581"/>
      <c r="U35" s="1581"/>
      <c r="V35" s="1581"/>
      <c r="W35" s="1581"/>
      <c r="X35" s="1581"/>
      <c r="Y35" s="1581"/>
      <c r="Z35" s="1581"/>
      <c r="AA35" s="1581"/>
      <c r="AB35" s="1581"/>
      <c r="AC35" s="1581"/>
      <c r="AD35" s="1581"/>
      <c r="AE35" s="1582"/>
      <c r="AF35" s="1556"/>
      <c r="AG35" s="1557"/>
      <c r="AH35" s="1557"/>
      <c r="AI35" s="1557"/>
      <c r="AJ35" s="1557"/>
      <c r="AK35" s="1558"/>
      <c r="AL35" s="1559" t="s">
        <v>35</v>
      </c>
      <c r="AM35" s="1560"/>
      <c r="AN35" s="1560"/>
      <c r="AO35" s="1561"/>
      <c r="AP35" s="1562" t="str">
        <f>IF(AF35="","",AF35*2)</f>
        <v/>
      </c>
      <c r="AQ35" s="1563"/>
      <c r="AR35" s="1563"/>
      <c r="AS35" s="1564"/>
      <c r="AT35" s="4"/>
      <c r="AU35" s="4"/>
      <c r="AV35" s="50"/>
    </row>
    <row r="36" spans="1:48" ht="42.75" customHeight="1" x14ac:dyDescent="0.15">
      <c r="A36" s="4"/>
      <c r="B36" s="1525"/>
      <c r="C36" s="1529"/>
      <c r="D36" s="1530"/>
      <c r="E36" s="1530"/>
      <c r="F36" s="1530"/>
      <c r="G36" s="1530"/>
      <c r="H36" s="1530"/>
      <c r="I36" s="1531"/>
      <c r="J36" s="124"/>
      <c r="K36" s="1553" t="s">
        <v>214</v>
      </c>
      <c r="L36" s="1554"/>
      <c r="M36" s="1554"/>
      <c r="N36" s="1554"/>
      <c r="O36" s="1554"/>
      <c r="P36" s="1554"/>
      <c r="Q36" s="1554"/>
      <c r="R36" s="1554"/>
      <c r="S36" s="1554"/>
      <c r="T36" s="1554"/>
      <c r="U36" s="1554"/>
      <c r="V36" s="1554"/>
      <c r="W36" s="1554"/>
      <c r="X36" s="1554"/>
      <c r="Y36" s="1554"/>
      <c r="Z36" s="1554"/>
      <c r="AA36" s="1554"/>
      <c r="AB36" s="1554"/>
      <c r="AC36" s="1554"/>
      <c r="AD36" s="1554"/>
      <c r="AE36" s="1555"/>
      <c r="AF36" s="1556"/>
      <c r="AG36" s="1557"/>
      <c r="AH36" s="1557"/>
      <c r="AI36" s="1557"/>
      <c r="AJ36" s="1557"/>
      <c r="AK36" s="1558"/>
      <c r="AL36" s="1559" t="s">
        <v>34</v>
      </c>
      <c r="AM36" s="1560"/>
      <c r="AN36" s="1560"/>
      <c r="AO36" s="1561"/>
      <c r="AP36" s="1562" t="str">
        <f>IF(AF36="","",AF36*3)</f>
        <v/>
      </c>
      <c r="AQ36" s="1563"/>
      <c r="AR36" s="1563"/>
      <c r="AS36" s="1564"/>
      <c r="AT36" s="4"/>
      <c r="AU36" s="4"/>
      <c r="AV36" s="50"/>
    </row>
    <row r="37" spans="1:48" ht="42.75" customHeight="1" x14ac:dyDescent="0.15">
      <c r="A37" s="4"/>
      <c r="B37" s="1525"/>
      <c r="C37" s="1529"/>
      <c r="D37" s="1530"/>
      <c r="E37" s="1530"/>
      <c r="F37" s="1530"/>
      <c r="G37" s="1530"/>
      <c r="H37" s="1530"/>
      <c r="I37" s="1531"/>
      <c r="J37" s="131"/>
      <c r="K37" s="1533" t="s">
        <v>215</v>
      </c>
      <c r="L37" s="1533"/>
      <c r="M37" s="1533"/>
      <c r="N37" s="1533"/>
      <c r="O37" s="1533"/>
      <c r="P37" s="1533"/>
      <c r="Q37" s="1533"/>
      <c r="R37" s="1533"/>
      <c r="S37" s="1533"/>
      <c r="T37" s="1533"/>
      <c r="U37" s="1533"/>
      <c r="V37" s="1533"/>
      <c r="W37" s="1533"/>
      <c r="X37" s="1533"/>
      <c r="Y37" s="1533"/>
      <c r="Z37" s="1533"/>
      <c r="AA37" s="1533"/>
      <c r="AB37" s="1533"/>
      <c r="AC37" s="1533"/>
      <c r="AD37" s="1533"/>
      <c r="AE37" s="1534"/>
      <c r="AF37" s="1565"/>
      <c r="AG37" s="1566"/>
      <c r="AH37" s="1566"/>
      <c r="AI37" s="1566"/>
      <c r="AJ37" s="1566"/>
      <c r="AK37" s="1567"/>
      <c r="AL37" s="1270" t="s">
        <v>67</v>
      </c>
      <c r="AM37" s="1271"/>
      <c r="AN37" s="1271"/>
      <c r="AO37" s="1272"/>
      <c r="AP37" s="1562" t="str">
        <f>IF(AF37="","",AF37*4)</f>
        <v/>
      </c>
      <c r="AQ37" s="1563"/>
      <c r="AR37" s="1563"/>
      <c r="AS37" s="1564"/>
      <c r="AT37" s="4"/>
      <c r="AU37" s="4"/>
      <c r="AV37" s="50"/>
    </row>
    <row r="38" spans="1:48" ht="42.75" customHeight="1" x14ac:dyDescent="0.15">
      <c r="A38" s="4"/>
      <c r="B38" s="1525"/>
      <c r="C38" s="1529"/>
      <c r="D38" s="1530"/>
      <c r="E38" s="1530"/>
      <c r="F38" s="1530"/>
      <c r="G38" s="1530"/>
      <c r="H38" s="1530"/>
      <c r="I38" s="1531"/>
      <c r="J38" s="131"/>
      <c r="K38" s="1533" t="s">
        <v>216</v>
      </c>
      <c r="L38" s="1533"/>
      <c r="M38" s="1533"/>
      <c r="N38" s="1533"/>
      <c r="O38" s="1533"/>
      <c r="P38" s="1533"/>
      <c r="Q38" s="1533"/>
      <c r="R38" s="1533"/>
      <c r="S38" s="1533"/>
      <c r="T38" s="1533"/>
      <c r="U38" s="1533"/>
      <c r="V38" s="1533"/>
      <c r="W38" s="1533"/>
      <c r="X38" s="1533"/>
      <c r="Y38" s="1533"/>
      <c r="Z38" s="1533"/>
      <c r="AA38" s="1533"/>
      <c r="AB38" s="1533"/>
      <c r="AC38" s="1533"/>
      <c r="AD38" s="1533"/>
      <c r="AE38" s="1534"/>
      <c r="AF38" s="1565"/>
      <c r="AG38" s="1566"/>
      <c r="AH38" s="1566"/>
      <c r="AI38" s="1566"/>
      <c r="AJ38" s="1566"/>
      <c r="AK38" s="1567"/>
      <c r="AL38" s="1270" t="s">
        <v>66</v>
      </c>
      <c r="AM38" s="1271"/>
      <c r="AN38" s="1271"/>
      <c r="AO38" s="1272"/>
      <c r="AP38" s="1562" t="str">
        <f>IF(AF38="","",AF38*5)</f>
        <v/>
      </c>
      <c r="AQ38" s="1563"/>
      <c r="AR38" s="1563"/>
      <c r="AS38" s="1564"/>
      <c r="AT38" s="4"/>
      <c r="AU38" s="4"/>
      <c r="AV38" s="50"/>
    </row>
    <row r="39" spans="1:48" ht="42.75" customHeight="1" x14ac:dyDescent="0.15">
      <c r="A39" s="4"/>
      <c r="B39" s="1592"/>
      <c r="C39" s="1593"/>
      <c r="D39" s="1594"/>
      <c r="E39" s="1594"/>
      <c r="F39" s="1594"/>
      <c r="G39" s="1594"/>
      <c r="H39" s="1594"/>
      <c r="I39" s="1595"/>
      <c r="J39" s="132"/>
      <c r="K39" s="1580" t="s">
        <v>217</v>
      </c>
      <c r="L39" s="1581"/>
      <c r="M39" s="1581"/>
      <c r="N39" s="1581"/>
      <c r="O39" s="1581"/>
      <c r="P39" s="1581"/>
      <c r="Q39" s="1581"/>
      <c r="R39" s="1581"/>
      <c r="S39" s="1581"/>
      <c r="T39" s="1581"/>
      <c r="U39" s="1581"/>
      <c r="V39" s="1581"/>
      <c r="W39" s="1581"/>
      <c r="X39" s="1581"/>
      <c r="Y39" s="1581"/>
      <c r="Z39" s="1581"/>
      <c r="AA39" s="1581"/>
      <c r="AB39" s="1581"/>
      <c r="AC39" s="1581"/>
      <c r="AD39" s="1581"/>
      <c r="AE39" s="1582"/>
      <c r="AF39" s="1583"/>
      <c r="AG39" s="1584"/>
      <c r="AH39" s="1584"/>
      <c r="AI39" s="1584"/>
      <c r="AJ39" s="1584"/>
      <c r="AK39" s="1585"/>
      <c r="AL39" s="1559" t="s">
        <v>87</v>
      </c>
      <c r="AM39" s="1560"/>
      <c r="AN39" s="1560"/>
      <c r="AO39" s="1561"/>
      <c r="AP39" s="1586" t="str">
        <f>IF(AF39="","",AF39*6)</f>
        <v/>
      </c>
      <c r="AQ39" s="1587"/>
      <c r="AR39" s="1587"/>
      <c r="AS39" s="1588"/>
      <c r="AT39" s="4"/>
      <c r="AU39" s="4"/>
      <c r="AV39" s="50"/>
    </row>
    <row r="40" spans="1:48" ht="12" customHeight="1" x14ac:dyDescent="0.15">
      <c r="A40" s="4"/>
      <c r="B40" s="1524" t="s">
        <v>240</v>
      </c>
      <c r="C40" s="1526" t="s">
        <v>4</v>
      </c>
      <c r="D40" s="1527"/>
      <c r="E40" s="1527"/>
      <c r="F40" s="1527"/>
      <c r="G40" s="1527"/>
      <c r="H40" s="1527"/>
      <c r="I40" s="1528"/>
      <c r="J40" s="1532" t="s">
        <v>241</v>
      </c>
      <c r="K40" s="1533"/>
      <c r="L40" s="1533"/>
      <c r="M40" s="1533"/>
      <c r="N40" s="1533"/>
      <c r="O40" s="1533"/>
      <c r="P40" s="1533"/>
      <c r="Q40" s="1533"/>
      <c r="R40" s="1533"/>
      <c r="S40" s="1533"/>
      <c r="T40" s="1533"/>
      <c r="U40" s="1533"/>
      <c r="V40" s="1533"/>
      <c r="W40" s="1533"/>
      <c r="X40" s="1533"/>
      <c r="Y40" s="1533"/>
      <c r="Z40" s="1533"/>
      <c r="AA40" s="1533"/>
      <c r="AB40" s="1533"/>
      <c r="AC40" s="1533"/>
      <c r="AD40" s="1533"/>
      <c r="AE40" s="1534"/>
      <c r="AF40" s="1535"/>
      <c r="AG40" s="1536"/>
      <c r="AH40" s="1536"/>
      <c r="AI40" s="1536"/>
      <c r="AJ40" s="1536"/>
      <c r="AK40" s="1537"/>
      <c r="AL40" s="1544"/>
      <c r="AM40" s="1545"/>
      <c r="AN40" s="1545"/>
      <c r="AO40" s="1546"/>
      <c r="AP40" s="1568"/>
      <c r="AQ40" s="1569"/>
      <c r="AR40" s="1569"/>
      <c r="AS40" s="1570"/>
      <c r="AT40" s="4"/>
      <c r="AU40" s="4"/>
      <c r="AV40" s="50"/>
    </row>
    <row r="41" spans="1:48" ht="12" customHeight="1" x14ac:dyDescent="0.15">
      <c r="A41" s="4"/>
      <c r="B41" s="1525"/>
      <c r="C41" s="1529"/>
      <c r="D41" s="1530"/>
      <c r="E41" s="1530"/>
      <c r="F41" s="1530"/>
      <c r="G41" s="1530"/>
      <c r="H41" s="1530"/>
      <c r="I41" s="1531"/>
      <c r="J41" s="1577"/>
      <c r="K41" s="1578"/>
      <c r="L41" s="1578"/>
      <c r="M41" s="1578"/>
      <c r="N41" s="1578"/>
      <c r="O41" s="1578"/>
      <c r="P41" s="1578"/>
      <c r="Q41" s="1578"/>
      <c r="R41" s="1578"/>
      <c r="S41" s="1578"/>
      <c r="T41" s="1578"/>
      <c r="U41" s="1578"/>
      <c r="V41" s="1578"/>
      <c r="W41" s="1578"/>
      <c r="X41" s="1578"/>
      <c r="Y41" s="1578"/>
      <c r="Z41" s="1578"/>
      <c r="AA41" s="1578"/>
      <c r="AB41" s="1578"/>
      <c r="AC41" s="1578"/>
      <c r="AD41" s="1578"/>
      <c r="AE41" s="1579"/>
      <c r="AF41" s="1538"/>
      <c r="AG41" s="1539"/>
      <c r="AH41" s="1539"/>
      <c r="AI41" s="1539"/>
      <c r="AJ41" s="1539"/>
      <c r="AK41" s="1540"/>
      <c r="AL41" s="1547"/>
      <c r="AM41" s="1548"/>
      <c r="AN41" s="1548"/>
      <c r="AO41" s="1549"/>
      <c r="AP41" s="1571"/>
      <c r="AQ41" s="1572"/>
      <c r="AR41" s="1572"/>
      <c r="AS41" s="1573"/>
      <c r="AT41" s="4"/>
      <c r="AU41" s="4"/>
      <c r="AV41" s="50"/>
    </row>
    <row r="42" spans="1:48" ht="7.5" customHeight="1" x14ac:dyDescent="0.15">
      <c r="A42" s="4"/>
      <c r="B42" s="1525"/>
      <c r="C42" s="1529"/>
      <c r="D42" s="1530"/>
      <c r="E42" s="1530"/>
      <c r="F42" s="1530"/>
      <c r="G42" s="1530"/>
      <c r="H42" s="1530"/>
      <c r="I42" s="1531"/>
      <c r="J42" s="1577"/>
      <c r="K42" s="1578"/>
      <c r="L42" s="1578"/>
      <c r="M42" s="1578"/>
      <c r="N42" s="1578"/>
      <c r="O42" s="1578"/>
      <c r="P42" s="1578"/>
      <c r="Q42" s="1578"/>
      <c r="R42" s="1578"/>
      <c r="S42" s="1578"/>
      <c r="T42" s="1578"/>
      <c r="U42" s="1578"/>
      <c r="V42" s="1578"/>
      <c r="W42" s="1578"/>
      <c r="X42" s="1578"/>
      <c r="Y42" s="1578"/>
      <c r="Z42" s="1578"/>
      <c r="AA42" s="1578"/>
      <c r="AB42" s="1578"/>
      <c r="AC42" s="1578"/>
      <c r="AD42" s="1578"/>
      <c r="AE42" s="1579"/>
      <c r="AF42" s="1538"/>
      <c r="AG42" s="1539"/>
      <c r="AH42" s="1539"/>
      <c r="AI42" s="1539"/>
      <c r="AJ42" s="1539"/>
      <c r="AK42" s="1540"/>
      <c r="AL42" s="1547"/>
      <c r="AM42" s="1548"/>
      <c r="AN42" s="1548"/>
      <c r="AO42" s="1549"/>
      <c r="AP42" s="1574"/>
      <c r="AQ42" s="1575"/>
      <c r="AR42" s="1575"/>
      <c r="AS42" s="1576"/>
      <c r="AT42" s="4"/>
      <c r="AU42" s="4"/>
      <c r="AV42" s="50"/>
    </row>
    <row r="43" spans="1:48" ht="46.5" customHeight="1" x14ac:dyDescent="0.15">
      <c r="A43" s="4"/>
      <c r="B43" s="1525"/>
      <c r="C43" s="1529"/>
      <c r="D43" s="1530"/>
      <c r="E43" s="1530"/>
      <c r="F43" s="1530"/>
      <c r="G43" s="1530"/>
      <c r="H43" s="1530"/>
      <c r="I43" s="1531"/>
      <c r="J43" s="124"/>
      <c r="K43" s="1580" t="s">
        <v>242</v>
      </c>
      <c r="L43" s="1581"/>
      <c r="M43" s="1581"/>
      <c r="N43" s="1581"/>
      <c r="O43" s="1581"/>
      <c r="P43" s="1581"/>
      <c r="Q43" s="1581"/>
      <c r="R43" s="1581"/>
      <c r="S43" s="1581"/>
      <c r="T43" s="1581"/>
      <c r="U43" s="1581"/>
      <c r="V43" s="1581"/>
      <c r="W43" s="1581"/>
      <c r="X43" s="1581"/>
      <c r="Y43" s="1581"/>
      <c r="Z43" s="1581"/>
      <c r="AA43" s="1581"/>
      <c r="AB43" s="1581"/>
      <c r="AC43" s="1581"/>
      <c r="AD43" s="1581"/>
      <c r="AE43" s="1582"/>
      <c r="AF43" s="1556"/>
      <c r="AG43" s="1557"/>
      <c r="AH43" s="1557"/>
      <c r="AI43" s="1557"/>
      <c r="AJ43" s="1557"/>
      <c r="AK43" s="1558"/>
      <c r="AL43" s="1559" t="s">
        <v>66</v>
      </c>
      <c r="AM43" s="1560"/>
      <c r="AN43" s="1560"/>
      <c r="AO43" s="1561"/>
      <c r="AP43" s="1562" t="str">
        <f>IF(AF43="","",AF43*5)</f>
        <v/>
      </c>
      <c r="AQ43" s="1563"/>
      <c r="AR43" s="1563"/>
      <c r="AS43" s="1564"/>
      <c r="AT43" s="4"/>
      <c r="AU43" s="4"/>
      <c r="AV43" s="50"/>
    </row>
    <row r="44" spans="1:48" ht="46.5" customHeight="1" x14ac:dyDescent="0.15">
      <c r="A44" s="4"/>
      <c r="B44" s="1525"/>
      <c r="C44" s="1529"/>
      <c r="D44" s="1530"/>
      <c r="E44" s="1530"/>
      <c r="F44" s="1530"/>
      <c r="G44" s="1530"/>
      <c r="H44" s="1530"/>
      <c r="I44" s="1531"/>
      <c r="J44" s="124"/>
      <c r="K44" s="1553" t="s">
        <v>243</v>
      </c>
      <c r="L44" s="1554"/>
      <c r="M44" s="1554"/>
      <c r="N44" s="1554"/>
      <c r="O44" s="1554"/>
      <c r="P44" s="1554"/>
      <c r="Q44" s="1554"/>
      <c r="R44" s="1554"/>
      <c r="S44" s="1554"/>
      <c r="T44" s="1554"/>
      <c r="U44" s="1554"/>
      <c r="V44" s="1554"/>
      <c r="W44" s="1554"/>
      <c r="X44" s="1554"/>
      <c r="Y44" s="1554"/>
      <c r="Z44" s="1554"/>
      <c r="AA44" s="1554"/>
      <c r="AB44" s="1554"/>
      <c r="AC44" s="1554"/>
      <c r="AD44" s="1554"/>
      <c r="AE44" s="1555"/>
      <c r="AF44" s="1556"/>
      <c r="AG44" s="1557"/>
      <c r="AH44" s="1557"/>
      <c r="AI44" s="1557"/>
      <c r="AJ44" s="1557"/>
      <c r="AK44" s="1558"/>
      <c r="AL44" s="1559" t="s">
        <v>67</v>
      </c>
      <c r="AM44" s="1560"/>
      <c r="AN44" s="1560"/>
      <c r="AO44" s="1561"/>
      <c r="AP44" s="1562" t="str">
        <f>IF(AF44="","",AF44*4)</f>
        <v/>
      </c>
      <c r="AQ44" s="1563"/>
      <c r="AR44" s="1563"/>
      <c r="AS44" s="1564"/>
      <c r="AT44" s="4"/>
      <c r="AU44" s="4"/>
      <c r="AV44" s="50"/>
    </row>
    <row r="45" spans="1:48" ht="60.75" customHeight="1" x14ac:dyDescent="0.15">
      <c r="A45" s="4"/>
      <c r="B45" s="1525"/>
      <c r="C45" s="1529"/>
      <c r="D45" s="1530"/>
      <c r="E45" s="1530"/>
      <c r="F45" s="1530"/>
      <c r="G45" s="1530"/>
      <c r="H45" s="1530"/>
      <c r="I45" s="1531"/>
      <c r="J45" s="131"/>
      <c r="K45" s="1533" t="s">
        <v>244</v>
      </c>
      <c r="L45" s="1533"/>
      <c r="M45" s="1533"/>
      <c r="N45" s="1533"/>
      <c r="O45" s="1533"/>
      <c r="P45" s="1533"/>
      <c r="Q45" s="1533"/>
      <c r="R45" s="1533"/>
      <c r="S45" s="1533"/>
      <c r="T45" s="1533"/>
      <c r="U45" s="1533"/>
      <c r="V45" s="1533"/>
      <c r="W45" s="1533"/>
      <c r="X45" s="1533"/>
      <c r="Y45" s="1533"/>
      <c r="Z45" s="1533"/>
      <c r="AA45" s="1533"/>
      <c r="AB45" s="1533"/>
      <c r="AC45" s="1533"/>
      <c r="AD45" s="1533"/>
      <c r="AE45" s="1534"/>
      <c r="AF45" s="1565"/>
      <c r="AG45" s="1566"/>
      <c r="AH45" s="1566"/>
      <c r="AI45" s="1566"/>
      <c r="AJ45" s="1566"/>
      <c r="AK45" s="1567"/>
      <c r="AL45" s="1270" t="s">
        <v>34</v>
      </c>
      <c r="AM45" s="1271"/>
      <c r="AN45" s="1271"/>
      <c r="AO45" s="1272"/>
      <c r="AP45" s="1562" t="str">
        <f>IF(AF45="","",AF45*3)</f>
        <v/>
      </c>
      <c r="AQ45" s="1563"/>
      <c r="AR45" s="1563"/>
      <c r="AS45" s="1564"/>
      <c r="AT45" s="4"/>
      <c r="AU45" s="4"/>
      <c r="AV45" s="50"/>
    </row>
    <row r="46" spans="1:48" ht="46.5" customHeight="1" x14ac:dyDescent="0.15">
      <c r="A46" s="4"/>
      <c r="B46" s="1525"/>
      <c r="C46" s="1529"/>
      <c r="D46" s="1530"/>
      <c r="E46" s="1530"/>
      <c r="F46" s="1530"/>
      <c r="G46" s="1530"/>
      <c r="H46" s="1530"/>
      <c r="I46" s="1531"/>
      <c r="J46" s="131"/>
      <c r="K46" s="1533" t="s">
        <v>245</v>
      </c>
      <c r="L46" s="1533"/>
      <c r="M46" s="1533"/>
      <c r="N46" s="1533"/>
      <c r="O46" s="1533"/>
      <c r="P46" s="1533"/>
      <c r="Q46" s="1533"/>
      <c r="R46" s="1533"/>
      <c r="S46" s="1533"/>
      <c r="T46" s="1533"/>
      <c r="U46" s="1533"/>
      <c r="V46" s="1533"/>
      <c r="W46" s="1533"/>
      <c r="X46" s="1533"/>
      <c r="Y46" s="1533"/>
      <c r="Z46" s="1533"/>
      <c r="AA46" s="1533"/>
      <c r="AB46" s="1533"/>
      <c r="AC46" s="1533"/>
      <c r="AD46" s="1533"/>
      <c r="AE46" s="1534"/>
      <c r="AF46" s="1565"/>
      <c r="AG46" s="1566"/>
      <c r="AH46" s="1566"/>
      <c r="AI46" s="1566"/>
      <c r="AJ46" s="1566"/>
      <c r="AK46" s="1567"/>
      <c r="AL46" s="1270" t="s">
        <v>35</v>
      </c>
      <c r="AM46" s="1271"/>
      <c r="AN46" s="1271"/>
      <c r="AO46" s="1272"/>
      <c r="AP46" s="1562" t="str">
        <f>IF(AF46="","",AF46*2)</f>
        <v/>
      </c>
      <c r="AQ46" s="1563"/>
      <c r="AR46" s="1563"/>
      <c r="AS46" s="1564"/>
      <c r="AT46" s="4"/>
      <c r="AU46" s="4"/>
      <c r="AV46" s="50"/>
    </row>
    <row r="47" spans="1:48" ht="46.5" customHeight="1" x14ac:dyDescent="0.15">
      <c r="A47" s="4"/>
      <c r="B47" s="1525"/>
      <c r="C47" s="1529"/>
      <c r="D47" s="1530"/>
      <c r="E47" s="1530"/>
      <c r="F47" s="1530"/>
      <c r="G47" s="1530"/>
      <c r="H47" s="1530"/>
      <c r="I47" s="1531"/>
      <c r="J47" s="131"/>
      <c r="K47" s="1533" t="s">
        <v>246</v>
      </c>
      <c r="L47" s="1533"/>
      <c r="M47" s="1533"/>
      <c r="N47" s="1533"/>
      <c r="O47" s="1533"/>
      <c r="P47" s="1533"/>
      <c r="Q47" s="1533"/>
      <c r="R47" s="1533"/>
      <c r="S47" s="1533"/>
      <c r="T47" s="1533"/>
      <c r="U47" s="1533"/>
      <c r="V47" s="1533"/>
      <c r="W47" s="1533"/>
      <c r="X47" s="1533"/>
      <c r="Y47" s="1533"/>
      <c r="Z47" s="1533"/>
      <c r="AA47" s="1533"/>
      <c r="AB47" s="1533"/>
      <c r="AC47" s="1533"/>
      <c r="AD47" s="1533"/>
      <c r="AE47" s="1534"/>
      <c r="AF47" s="1565"/>
      <c r="AG47" s="1566"/>
      <c r="AH47" s="1566"/>
      <c r="AI47" s="1566"/>
      <c r="AJ47" s="1566"/>
      <c r="AK47" s="1567"/>
      <c r="AL47" s="1270" t="s">
        <v>33</v>
      </c>
      <c r="AM47" s="1271"/>
      <c r="AN47" s="1271"/>
      <c r="AO47" s="1272"/>
      <c r="AP47" s="1562" t="str">
        <f>IF(AF47="","",AF47*1)</f>
        <v/>
      </c>
      <c r="AQ47" s="1563"/>
      <c r="AR47" s="1563"/>
      <c r="AS47" s="1564"/>
      <c r="AT47" s="4"/>
      <c r="AU47" s="4"/>
      <c r="AV47" s="50"/>
    </row>
    <row r="48" spans="1:48" ht="17.25" customHeight="1" x14ac:dyDescent="0.15">
      <c r="A48" s="4"/>
      <c r="B48" s="1596" t="s">
        <v>247</v>
      </c>
      <c r="C48" s="1270" t="s">
        <v>89</v>
      </c>
      <c r="D48" s="1271"/>
      <c r="E48" s="1271"/>
      <c r="F48" s="1271"/>
      <c r="G48" s="1271"/>
      <c r="H48" s="1271"/>
      <c r="I48" s="1272"/>
      <c r="J48" s="1532" t="s">
        <v>39</v>
      </c>
      <c r="K48" s="1533"/>
      <c r="L48" s="1533"/>
      <c r="M48" s="1533"/>
      <c r="N48" s="1533"/>
      <c r="O48" s="1533"/>
      <c r="P48" s="1533"/>
      <c r="Q48" s="1533"/>
      <c r="R48" s="1533"/>
      <c r="S48" s="1533"/>
      <c r="T48" s="1533"/>
      <c r="U48" s="1533"/>
      <c r="V48" s="1533"/>
      <c r="W48" s="1533"/>
      <c r="X48" s="1533"/>
      <c r="Y48" s="1533"/>
      <c r="Z48" s="1533"/>
      <c r="AA48" s="1533"/>
      <c r="AB48" s="1533"/>
      <c r="AC48" s="1533"/>
      <c r="AD48" s="1533"/>
      <c r="AE48" s="1534"/>
      <c r="AF48" s="1535"/>
      <c r="AG48" s="1536"/>
      <c r="AH48" s="1536"/>
      <c r="AI48" s="1536"/>
      <c r="AJ48" s="1536"/>
      <c r="AK48" s="1537"/>
      <c r="AL48" s="1544"/>
      <c r="AM48" s="1545"/>
      <c r="AN48" s="1545"/>
      <c r="AO48" s="1546"/>
      <c r="AP48" s="1568"/>
      <c r="AQ48" s="1569"/>
      <c r="AR48" s="1569"/>
      <c r="AS48" s="1570"/>
      <c r="AT48" s="4"/>
      <c r="AU48" s="4"/>
      <c r="AV48" s="50"/>
    </row>
    <row r="49" spans="1:48" ht="43.5" customHeight="1" x14ac:dyDescent="0.15">
      <c r="A49" s="4"/>
      <c r="B49" s="1597"/>
      <c r="C49" s="1292"/>
      <c r="D49" s="1293"/>
      <c r="E49" s="1293"/>
      <c r="F49" s="1293"/>
      <c r="G49" s="1293"/>
      <c r="H49" s="1293"/>
      <c r="I49" s="1294"/>
      <c r="J49" s="124"/>
      <c r="K49" s="1580" t="s">
        <v>90</v>
      </c>
      <c r="L49" s="1581"/>
      <c r="M49" s="1581"/>
      <c r="N49" s="1581"/>
      <c r="O49" s="1581"/>
      <c r="P49" s="1581"/>
      <c r="Q49" s="1581"/>
      <c r="R49" s="1581"/>
      <c r="S49" s="1581"/>
      <c r="T49" s="1581"/>
      <c r="U49" s="1581"/>
      <c r="V49" s="1581"/>
      <c r="W49" s="1581"/>
      <c r="X49" s="1581"/>
      <c r="Y49" s="1581"/>
      <c r="Z49" s="1581"/>
      <c r="AA49" s="1581"/>
      <c r="AB49" s="1581"/>
      <c r="AC49" s="1581"/>
      <c r="AD49" s="1581"/>
      <c r="AE49" s="1582"/>
      <c r="AF49" s="1556"/>
      <c r="AG49" s="1557"/>
      <c r="AH49" s="1557"/>
      <c r="AI49" s="1557"/>
      <c r="AJ49" s="1557"/>
      <c r="AK49" s="1558"/>
      <c r="AL49" s="1559" t="s">
        <v>35</v>
      </c>
      <c r="AM49" s="1560"/>
      <c r="AN49" s="1560"/>
      <c r="AO49" s="1561"/>
      <c r="AP49" s="1562" t="str">
        <f>IF(AF49="","",AF49*2)</f>
        <v/>
      </c>
      <c r="AQ49" s="1563"/>
      <c r="AR49" s="1563"/>
      <c r="AS49" s="1564"/>
      <c r="AT49" s="4"/>
      <c r="AU49" s="4"/>
      <c r="AV49" s="50"/>
    </row>
    <row r="50" spans="1:48" ht="45.75" customHeight="1" x14ac:dyDescent="0.15">
      <c r="A50" s="4"/>
      <c r="B50" s="1598"/>
      <c r="C50" s="1276"/>
      <c r="D50" s="1277"/>
      <c r="E50" s="1277"/>
      <c r="F50" s="1277"/>
      <c r="G50" s="1277"/>
      <c r="H50" s="1277"/>
      <c r="I50" s="1278"/>
      <c r="J50" s="124"/>
      <c r="K50" s="1553" t="s">
        <v>264</v>
      </c>
      <c r="L50" s="1554"/>
      <c r="M50" s="1554"/>
      <c r="N50" s="1554"/>
      <c r="O50" s="1554"/>
      <c r="P50" s="1554"/>
      <c r="Q50" s="1554"/>
      <c r="R50" s="1554"/>
      <c r="S50" s="1554"/>
      <c r="T50" s="1554"/>
      <c r="U50" s="1554"/>
      <c r="V50" s="1554"/>
      <c r="W50" s="1554"/>
      <c r="X50" s="1554"/>
      <c r="Y50" s="1554"/>
      <c r="Z50" s="1554"/>
      <c r="AA50" s="1554"/>
      <c r="AB50" s="1554"/>
      <c r="AC50" s="1554"/>
      <c r="AD50" s="1554"/>
      <c r="AE50" s="1555"/>
      <c r="AF50" s="1556"/>
      <c r="AG50" s="1557"/>
      <c r="AH50" s="1557"/>
      <c r="AI50" s="1557"/>
      <c r="AJ50" s="1557"/>
      <c r="AK50" s="1558"/>
      <c r="AL50" s="1559" t="s">
        <v>33</v>
      </c>
      <c r="AM50" s="1560"/>
      <c r="AN50" s="1560"/>
      <c r="AO50" s="1561"/>
      <c r="AP50" s="1562" t="str">
        <f>IF(AF50="","",AF50*1)</f>
        <v/>
      </c>
      <c r="AQ50" s="1563"/>
      <c r="AR50" s="1563"/>
      <c r="AS50" s="1564"/>
      <c r="AT50" s="4"/>
      <c r="AU50" s="4"/>
      <c r="AV50" s="50"/>
    </row>
    <row r="51" spans="1:48" ht="34.5" customHeight="1" x14ac:dyDescent="0.15">
      <c r="A51" s="4"/>
      <c r="B51" s="1263" t="s">
        <v>248</v>
      </c>
      <c r="C51" s="1526" t="s">
        <v>9</v>
      </c>
      <c r="D51" s="1527"/>
      <c r="E51" s="1527"/>
      <c r="F51" s="1527"/>
      <c r="G51" s="1527"/>
      <c r="H51" s="1527"/>
      <c r="I51" s="1528"/>
      <c r="J51" s="1603" t="s">
        <v>91</v>
      </c>
      <c r="K51" s="1604"/>
      <c r="L51" s="1604"/>
      <c r="M51" s="1604"/>
      <c r="N51" s="1604"/>
      <c r="O51" s="1604"/>
      <c r="P51" s="1604"/>
      <c r="Q51" s="1604"/>
      <c r="R51" s="1604"/>
      <c r="S51" s="1604"/>
      <c r="T51" s="1604"/>
      <c r="U51" s="1604"/>
      <c r="V51" s="1604"/>
      <c r="W51" s="1604"/>
      <c r="X51" s="1604"/>
      <c r="Y51" s="1604"/>
      <c r="Z51" s="1604"/>
      <c r="AA51" s="1604"/>
      <c r="AB51" s="1604"/>
      <c r="AC51" s="1604"/>
      <c r="AD51" s="1604"/>
      <c r="AE51" s="1605"/>
      <c r="AF51" s="1556"/>
      <c r="AG51" s="1557"/>
      <c r="AH51" s="1557"/>
      <c r="AI51" s="1557"/>
      <c r="AJ51" s="1557"/>
      <c r="AK51" s="1558"/>
      <c r="AL51" s="1270" t="s">
        <v>35</v>
      </c>
      <c r="AM51" s="1271"/>
      <c r="AN51" s="1271"/>
      <c r="AO51" s="1272"/>
      <c r="AP51" s="1586" t="str">
        <f>IF(AF51="","",AF51*2)</f>
        <v/>
      </c>
      <c r="AQ51" s="1587"/>
      <c r="AR51" s="1587"/>
      <c r="AS51" s="1588"/>
      <c r="AT51" s="4"/>
      <c r="AU51" s="4"/>
      <c r="AV51" s="50"/>
    </row>
    <row r="52" spans="1:48" ht="17.25" customHeight="1" x14ac:dyDescent="0.15">
      <c r="A52" s="4"/>
      <c r="B52" s="1602"/>
      <c r="C52" s="1529"/>
      <c r="D52" s="1530"/>
      <c r="E52" s="1530"/>
      <c r="F52" s="1530"/>
      <c r="G52" s="1530"/>
      <c r="H52" s="1530"/>
      <c r="I52" s="1531"/>
      <c r="J52" s="1606" t="s">
        <v>39</v>
      </c>
      <c r="K52" s="1607"/>
      <c r="L52" s="1607"/>
      <c r="M52" s="1607"/>
      <c r="N52" s="1607"/>
      <c r="O52" s="1607"/>
      <c r="P52" s="1607"/>
      <c r="Q52" s="1607"/>
      <c r="R52" s="1607"/>
      <c r="S52" s="1607"/>
      <c r="T52" s="1607"/>
      <c r="U52" s="1607"/>
      <c r="V52" s="1607"/>
      <c r="W52" s="1607"/>
      <c r="X52" s="1607"/>
      <c r="Y52" s="1607"/>
      <c r="Z52" s="1607"/>
      <c r="AA52" s="1607"/>
      <c r="AB52" s="1607"/>
      <c r="AC52" s="1607"/>
      <c r="AD52" s="1607"/>
      <c r="AE52" s="1608"/>
      <c r="AF52" s="1609"/>
      <c r="AG52" s="1610"/>
      <c r="AH52" s="1610"/>
      <c r="AI52" s="1610"/>
      <c r="AJ52" s="1610"/>
      <c r="AK52" s="1611"/>
      <c r="AL52" s="1612"/>
      <c r="AM52" s="1613"/>
      <c r="AN52" s="1613"/>
      <c r="AO52" s="1614"/>
      <c r="AP52" s="1615"/>
      <c r="AQ52" s="1616"/>
      <c r="AR52" s="1616"/>
      <c r="AS52" s="1617"/>
      <c r="AT52" s="4"/>
      <c r="AU52" s="4"/>
      <c r="AV52" s="50"/>
    </row>
    <row r="53" spans="1:48" ht="42.75" customHeight="1" x14ac:dyDescent="0.15">
      <c r="A53" s="4"/>
      <c r="B53" s="1602"/>
      <c r="C53" s="1529"/>
      <c r="D53" s="1530"/>
      <c r="E53" s="1530"/>
      <c r="F53" s="1530"/>
      <c r="G53" s="1530"/>
      <c r="H53" s="1530"/>
      <c r="I53" s="1531"/>
      <c r="J53" s="126"/>
      <c r="K53" s="1599" t="s">
        <v>72</v>
      </c>
      <c r="L53" s="1599"/>
      <c r="M53" s="1599"/>
      <c r="N53" s="1599"/>
      <c r="O53" s="1599"/>
      <c r="P53" s="1599"/>
      <c r="Q53" s="1599"/>
      <c r="R53" s="1599"/>
      <c r="S53" s="1599"/>
      <c r="T53" s="1599"/>
      <c r="U53" s="1599"/>
      <c r="V53" s="1599"/>
      <c r="W53" s="1599"/>
      <c r="X53" s="1599"/>
      <c r="Y53" s="1599"/>
      <c r="Z53" s="1599"/>
      <c r="AA53" s="1599"/>
      <c r="AB53" s="1599"/>
      <c r="AC53" s="1599"/>
      <c r="AD53" s="1599"/>
      <c r="AE53" s="1599"/>
      <c r="AF53" s="1556"/>
      <c r="AG53" s="1557"/>
      <c r="AH53" s="1557"/>
      <c r="AI53" s="1557"/>
      <c r="AJ53" s="1557"/>
      <c r="AK53" s="1558"/>
      <c r="AL53" s="1270" t="s">
        <v>35</v>
      </c>
      <c r="AM53" s="1271"/>
      <c r="AN53" s="1271"/>
      <c r="AO53" s="1272"/>
      <c r="AP53" s="1562" t="str">
        <f>IF(AF53="","",AF53*2)</f>
        <v/>
      </c>
      <c r="AQ53" s="1563"/>
      <c r="AR53" s="1563"/>
      <c r="AS53" s="1564"/>
      <c r="AT53" s="4"/>
      <c r="AU53" s="4"/>
      <c r="AV53" s="50"/>
    </row>
    <row r="54" spans="1:48" ht="42.75" customHeight="1" x14ac:dyDescent="0.15">
      <c r="A54" s="4"/>
      <c r="B54" s="1602"/>
      <c r="C54" s="1529"/>
      <c r="D54" s="1530"/>
      <c r="E54" s="1530"/>
      <c r="F54" s="1530"/>
      <c r="G54" s="1530"/>
      <c r="H54" s="1530"/>
      <c r="I54" s="1531"/>
      <c r="J54" s="75"/>
      <c r="K54" s="1600" t="s">
        <v>265</v>
      </c>
      <c r="L54" s="1600"/>
      <c r="M54" s="1600"/>
      <c r="N54" s="1600"/>
      <c r="O54" s="1600"/>
      <c r="P54" s="1600"/>
      <c r="Q54" s="1600"/>
      <c r="R54" s="1600"/>
      <c r="S54" s="1600"/>
      <c r="T54" s="1600"/>
      <c r="U54" s="1600"/>
      <c r="V54" s="1600"/>
      <c r="W54" s="1600"/>
      <c r="X54" s="1600"/>
      <c r="Y54" s="1600"/>
      <c r="Z54" s="1600"/>
      <c r="AA54" s="1600"/>
      <c r="AB54" s="1600"/>
      <c r="AC54" s="1600"/>
      <c r="AD54" s="1600"/>
      <c r="AE54" s="1601"/>
      <c r="AF54" s="1556"/>
      <c r="AG54" s="1557"/>
      <c r="AH54" s="1557"/>
      <c r="AI54" s="1557"/>
      <c r="AJ54" s="1557"/>
      <c r="AK54" s="1558"/>
      <c r="AL54" s="1270" t="s">
        <v>33</v>
      </c>
      <c r="AM54" s="1271"/>
      <c r="AN54" s="1271"/>
      <c r="AO54" s="1272"/>
      <c r="AP54" s="1562" t="str">
        <f>IF(AF54="","",AF54*1)</f>
        <v/>
      </c>
      <c r="AQ54" s="1563"/>
      <c r="AR54" s="1563"/>
      <c r="AS54" s="1564"/>
      <c r="AT54" s="4"/>
      <c r="AU54" s="4"/>
      <c r="AV54" s="50"/>
    </row>
    <row r="55" spans="1:48" ht="34.5" customHeight="1" x14ac:dyDescent="0.15">
      <c r="A55" s="4"/>
      <c r="B55" s="1618" t="s">
        <v>249</v>
      </c>
      <c r="C55" s="1526" t="s">
        <v>10</v>
      </c>
      <c r="D55" s="1527"/>
      <c r="E55" s="1527"/>
      <c r="F55" s="1527"/>
      <c r="G55" s="1527"/>
      <c r="H55" s="1527"/>
      <c r="I55" s="1528"/>
      <c r="J55" s="1526" t="s">
        <v>250</v>
      </c>
      <c r="K55" s="1527"/>
      <c r="L55" s="1527"/>
      <c r="M55" s="1527"/>
      <c r="N55" s="1527"/>
      <c r="O55" s="1527"/>
      <c r="P55" s="1527"/>
      <c r="Q55" s="1527"/>
      <c r="R55" s="1527"/>
      <c r="S55" s="1527"/>
      <c r="T55" s="1527"/>
      <c r="U55" s="1527"/>
      <c r="V55" s="1527"/>
      <c r="W55" s="1527"/>
      <c r="X55" s="1527"/>
      <c r="Y55" s="1527"/>
      <c r="Z55" s="1527"/>
      <c r="AA55" s="1527"/>
      <c r="AB55" s="1527"/>
      <c r="AC55" s="1527"/>
      <c r="AD55" s="1527"/>
      <c r="AE55" s="1528"/>
      <c r="AF55" s="1556"/>
      <c r="AG55" s="1557"/>
      <c r="AH55" s="1557"/>
      <c r="AI55" s="1557"/>
      <c r="AJ55" s="1557"/>
      <c r="AK55" s="1558"/>
      <c r="AL55" s="1270" t="s">
        <v>33</v>
      </c>
      <c r="AM55" s="1271"/>
      <c r="AN55" s="1271"/>
      <c r="AO55" s="1272"/>
      <c r="AP55" s="1562" t="str">
        <f>IF(AF55="","",AF55*1)</f>
        <v/>
      </c>
      <c r="AQ55" s="1563"/>
      <c r="AR55" s="1563"/>
      <c r="AS55" s="1564"/>
      <c r="AT55" s="4"/>
      <c r="AU55" s="4"/>
      <c r="AV55" s="50"/>
    </row>
    <row r="56" spans="1:48" ht="18" customHeight="1" x14ac:dyDescent="0.15">
      <c r="A56" s="4"/>
      <c r="B56" s="1619"/>
      <c r="C56" s="1529"/>
      <c r="D56" s="1530"/>
      <c r="E56" s="1530"/>
      <c r="F56" s="1530"/>
      <c r="G56" s="1530"/>
      <c r="H56" s="1530"/>
      <c r="I56" s="1531"/>
      <c r="J56" s="1606" t="s">
        <v>39</v>
      </c>
      <c r="K56" s="1607"/>
      <c r="L56" s="1607"/>
      <c r="M56" s="1607"/>
      <c r="N56" s="1607"/>
      <c r="O56" s="1607"/>
      <c r="P56" s="1607"/>
      <c r="Q56" s="1607"/>
      <c r="R56" s="1607"/>
      <c r="S56" s="1607"/>
      <c r="T56" s="1607"/>
      <c r="U56" s="1607"/>
      <c r="V56" s="1607"/>
      <c r="W56" s="1607"/>
      <c r="X56" s="1607"/>
      <c r="Y56" s="1607"/>
      <c r="Z56" s="1607"/>
      <c r="AA56" s="1607"/>
      <c r="AB56" s="1607"/>
      <c r="AC56" s="1607"/>
      <c r="AD56" s="1607"/>
      <c r="AE56" s="1608"/>
      <c r="AF56" s="1609"/>
      <c r="AG56" s="1610"/>
      <c r="AH56" s="1610"/>
      <c r="AI56" s="1610"/>
      <c r="AJ56" s="1610"/>
      <c r="AK56" s="1611"/>
      <c r="AL56" s="1612"/>
      <c r="AM56" s="1613"/>
      <c r="AN56" s="1613"/>
      <c r="AO56" s="1614"/>
      <c r="AP56" s="1615"/>
      <c r="AQ56" s="1616"/>
      <c r="AR56" s="1616"/>
      <c r="AS56" s="1617"/>
      <c r="AT56" s="4"/>
      <c r="AU56" s="4"/>
      <c r="AV56" s="50"/>
    </row>
    <row r="57" spans="1:48" ht="43.5" customHeight="1" x14ac:dyDescent="0.15">
      <c r="A57" s="4"/>
      <c r="B57" s="1619"/>
      <c r="C57" s="1529"/>
      <c r="D57" s="1530"/>
      <c r="E57" s="1530"/>
      <c r="F57" s="1530"/>
      <c r="G57" s="1530"/>
      <c r="H57" s="1530"/>
      <c r="I57" s="1531"/>
      <c r="J57" s="75"/>
      <c r="K57" s="1600" t="s">
        <v>78</v>
      </c>
      <c r="L57" s="1600"/>
      <c r="M57" s="1600"/>
      <c r="N57" s="1600"/>
      <c r="O57" s="1600"/>
      <c r="P57" s="1600"/>
      <c r="Q57" s="1600"/>
      <c r="R57" s="1600"/>
      <c r="S57" s="1600"/>
      <c r="T57" s="1600"/>
      <c r="U57" s="1600"/>
      <c r="V57" s="1600"/>
      <c r="W57" s="1600"/>
      <c r="X57" s="1600"/>
      <c r="Y57" s="1600"/>
      <c r="Z57" s="1600"/>
      <c r="AA57" s="1600"/>
      <c r="AB57" s="1600"/>
      <c r="AC57" s="1600"/>
      <c r="AD57" s="1600"/>
      <c r="AE57" s="1601"/>
      <c r="AF57" s="1556"/>
      <c r="AG57" s="1557"/>
      <c r="AH57" s="1557"/>
      <c r="AI57" s="1557"/>
      <c r="AJ57" s="1557"/>
      <c r="AK57" s="1558"/>
      <c r="AL57" s="1270" t="s">
        <v>33</v>
      </c>
      <c r="AM57" s="1271"/>
      <c r="AN57" s="1271"/>
      <c r="AO57" s="1272"/>
      <c r="AP57" s="1562" t="str">
        <f>IF(AF57="","",AF57*1)</f>
        <v/>
      </c>
      <c r="AQ57" s="1563"/>
      <c r="AR57" s="1563"/>
      <c r="AS57" s="1564"/>
      <c r="AT57" s="4"/>
      <c r="AU57" s="4"/>
      <c r="AV57" s="50"/>
    </row>
    <row r="58" spans="1:48" ht="43.5" customHeight="1" x14ac:dyDescent="0.15">
      <c r="A58" s="4"/>
      <c r="B58" s="1619"/>
      <c r="C58" s="1529"/>
      <c r="D58" s="1530"/>
      <c r="E58" s="1530"/>
      <c r="F58" s="1530"/>
      <c r="G58" s="1530"/>
      <c r="H58" s="1530"/>
      <c r="I58" s="1531"/>
      <c r="J58" s="75"/>
      <c r="K58" s="1600" t="s">
        <v>251</v>
      </c>
      <c r="L58" s="1600"/>
      <c r="M58" s="1600"/>
      <c r="N58" s="1600"/>
      <c r="O58" s="1600"/>
      <c r="P58" s="1600"/>
      <c r="Q58" s="1600"/>
      <c r="R58" s="1600"/>
      <c r="S58" s="1600"/>
      <c r="T58" s="1600"/>
      <c r="U58" s="1600"/>
      <c r="V58" s="1600"/>
      <c r="W58" s="1600"/>
      <c r="X58" s="1600"/>
      <c r="Y58" s="1600"/>
      <c r="Z58" s="1600"/>
      <c r="AA58" s="1600"/>
      <c r="AB58" s="1600"/>
      <c r="AC58" s="1600"/>
      <c r="AD58" s="1600"/>
      <c r="AE58" s="1601"/>
      <c r="AF58" s="1556"/>
      <c r="AG58" s="1557"/>
      <c r="AH58" s="1557"/>
      <c r="AI58" s="1557"/>
      <c r="AJ58" s="1557"/>
      <c r="AK58" s="1558"/>
      <c r="AL58" s="1270" t="s">
        <v>33</v>
      </c>
      <c r="AM58" s="1271"/>
      <c r="AN58" s="1271"/>
      <c r="AO58" s="1272"/>
      <c r="AP58" s="1562" t="str">
        <f>IF(AF58="","",AF58*1)</f>
        <v/>
      </c>
      <c r="AQ58" s="1563"/>
      <c r="AR58" s="1563"/>
      <c r="AS58" s="1564"/>
      <c r="AT58" s="4"/>
      <c r="AU58" s="4"/>
      <c r="AV58" s="50"/>
    </row>
    <row r="59" spans="1:48" ht="15" customHeight="1" x14ac:dyDescent="0.15">
      <c r="A59" s="4"/>
      <c r="B59" s="1618" t="s">
        <v>252</v>
      </c>
      <c r="C59" s="1526" t="s">
        <v>14</v>
      </c>
      <c r="D59" s="1527"/>
      <c r="E59" s="1527"/>
      <c r="F59" s="1527"/>
      <c r="G59" s="1527"/>
      <c r="H59" s="1527"/>
      <c r="I59" s="1528"/>
      <c r="J59" s="1526" t="s">
        <v>92</v>
      </c>
      <c r="K59" s="1527"/>
      <c r="L59" s="1527"/>
      <c r="M59" s="1527"/>
      <c r="N59" s="1527"/>
      <c r="O59" s="1527"/>
      <c r="P59" s="1527"/>
      <c r="Q59" s="1527"/>
      <c r="R59" s="1527"/>
      <c r="S59" s="1527"/>
      <c r="T59" s="1527"/>
      <c r="U59" s="1527"/>
      <c r="V59" s="1527"/>
      <c r="W59" s="1527"/>
      <c r="X59" s="1527"/>
      <c r="Y59" s="1527"/>
      <c r="Z59" s="1527"/>
      <c r="AA59" s="1527"/>
      <c r="AB59" s="1527"/>
      <c r="AC59" s="1527"/>
      <c r="AD59" s="1527"/>
      <c r="AE59" s="1528"/>
      <c r="AF59" s="1643"/>
      <c r="AG59" s="1644"/>
      <c r="AH59" s="1644"/>
      <c r="AI59" s="1644"/>
      <c r="AJ59" s="1644"/>
      <c r="AK59" s="1645"/>
      <c r="AL59" s="1270" t="s">
        <v>34</v>
      </c>
      <c r="AM59" s="1271"/>
      <c r="AN59" s="1271"/>
      <c r="AO59" s="1272"/>
      <c r="AP59" s="1562" t="str">
        <f>IF(AF59="","",AF59*3)</f>
        <v/>
      </c>
      <c r="AQ59" s="1563"/>
      <c r="AR59" s="1563"/>
      <c r="AS59" s="1564"/>
      <c r="AT59" s="4"/>
      <c r="AU59" s="4"/>
      <c r="AV59" s="50"/>
    </row>
    <row r="60" spans="1:48" ht="28.5" customHeight="1" x14ac:dyDescent="0.15">
      <c r="A60" s="4"/>
      <c r="B60" s="1619"/>
      <c r="C60" s="1529"/>
      <c r="D60" s="1530"/>
      <c r="E60" s="1530"/>
      <c r="F60" s="1530"/>
      <c r="G60" s="1530"/>
      <c r="H60" s="1530"/>
      <c r="I60" s="1531"/>
      <c r="J60" s="1529"/>
      <c r="K60" s="1530"/>
      <c r="L60" s="1530"/>
      <c r="M60" s="1530"/>
      <c r="N60" s="1530"/>
      <c r="O60" s="1530"/>
      <c r="P60" s="1530"/>
      <c r="Q60" s="1530"/>
      <c r="R60" s="1530"/>
      <c r="S60" s="1530"/>
      <c r="T60" s="1530"/>
      <c r="U60" s="1530"/>
      <c r="V60" s="1530"/>
      <c r="W60" s="1530"/>
      <c r="X60" s="1530"/>
      <c r="Y60" s="1530"/>
      <c r="Z60" s="1530"/>
      <c r="AA60" s="1530"/>
      <c r="AB60" s="1530"/>
      <c r="AC60" s="1530"/>
      <c r="AD60" s="1530"/>
      <c r="AE60" s="1531"/>
      <c r="AF60" s="1646"/>
      <c r="AG60" s="1647"/>
      <c r="AH60" s="1647"/>
      <c r="AI60" s="1647"/>
      <c r="AJ60" s="1647"/>
      <c r="AK60" s="1648"/>
      <c r="AL60" s="1292"/>
      <c r="AM60" s="1293"/>
      <c r="AN60" s="1293"/>
      <c r="AO60" s="1294"/>
      <c r="AP60" s="1652"/>
      <c r="AQ60" s="1653"/>
      <c r="AR60" s="1653"/>
      <c r="AS60" s="1654"/>
      <c r="AT60" s="4"/>
      <c r="AU60" s="4"/>
      <c r="AV60" s="50"/>
    </row>
    <row r="61" spans="1:48" ht="28.5" customHeight="1" x14ac:dyDescent="0.15">
      <c r="A61" s="4"/>
      <c r="B61" s="1619"/>
      <c r="C61" s="1529"/>
      <c r="D61" s="1530"/>
      <c r="E61" s="1530"/>
      <c r="F61" s="1530"/>
      <c r="G61" s="1530"/>
      <c r="H61" s="1530"/>
      <c r="I61" s="1531"/>
      <c r="J61" s="1529"/>
      <c r="K61" s="1530"/>
      <c r="L61" s="1530"/>
      <c r="M61" s="1530"/>
      <c r="N61" s="1530"/>
      <c r="O61" s="1530"/>
      <c r="P61" s="1530"/>
      <c r="Q61" s="1530"/>
      <c r="R61" s="1530"/>
      <c r="S61" s="1530"/>
      <c r="T61" s="1530"/>
      <c r="U61" s="1530"/>
      <c r="V61" s="1530"/>
      <c r="W61" s="1530"/>
      <c r="X61" s="1530"/>
      <c r="Y61" s="1530"/>
      <c r="Z61" s="1530"/>
      <c r="AA61" s="1530"/>
      <c r="AB61" s="1530"/>
      <c r="AC61" s="1530"/>
      <c r="AD61" s="1530"/>
      <c r="AE61" s="1531"/>
      <c r="AF61" s="1646"/>
      <c r="AG61" s="1647"/>
      <c r="AH61" s="1647"/>
      <c r="AI61" s="1647"/>
      <c r="AJ61" s="1647"/>
      <c r="AK61" s="1648"/>
      <c r="AL61" s="1292"/>
      <c r="AM61" s="1293"/>
      <c r="AN61" s="1293"/>
      <c r="AO61" s="1294"/>
      <c r="AP61" s="1652"/>
      <c r="AQ61" s="1653"/>
      <c r="AR61" s="1653"/>
      <c r="AS61" s="1654"/>
      <c r="AT61" s="4"/>
      <c r="AU61" s="4"/>
      <c r="AV61" s="50"/>
    </row>
    <row r="62" spans="1:48" ht="31.5" customHeight="1" x14ac:dyDescent="0.15">
      <c r="A62" s="4"/>
      <c r="B62" s="1642"/>
      <c r="C62" s="1593"/>
      <c r="D62" s="1594"/>
      <c r="E62" s="1594"/>
      <c r="F62" s="1594"/>
      <c r="G62" s="1594"/>
      <c r="H62" s="1594"/>
      <c r="I62" s="1595"/>
      <c r="J62" s="1593"/>
      <c r="K62" s="1594"/>
      <c r="L62" s="1594"/>
      <c r="M62" s="1594"/>
      <c r="N62" s="1594"/>
      <c r="O62" s="1594"/>
      <c r="P62" s="1594"/>
      <c r="Q62" s="1594"/>
      <c r="R62" s="1594"/>
      <c r="S62" s="1594"/>
      <c r="T62" s="1594"/>
      <c r="U62" s="1594"/>
      <c r="V62" s="1594"/>
      <c r="W62" s="1594"/>
      <c r="X62" s="1594"/>
      <c r="Y62" s="1594"/>
      <c r="Z62" s="1594"/>
      <c r="AA62" s="1594"/>
      <c r="AB62" s="1594"/>
      <c r="AC62" s="1594"/>
      <c r="AD62" s="1594"/>
      <c r="AE62" s="1595"/>
      <c r="AF62" s="1649"/>
      <c r="AG62" s="1650"/>
      <c r="AH62" s="1650"/>
      <c r="AI62" s="1650"/>
      <c r="AJ62" s="1650"/>
      <c r="AK62" s="1651"/>
      <c r="AL62" s="1276"/>
      <c r="AM62" s="1277"/>
      <c r="AN62" s="1277"/>
      <c r="AO62" s="1278"/>
      <c r="AP62" s="1655"/>
      <c r="AQ62" s="1656"/>
      <c r="AR62" s="1656"/>
      <c r="AS62" s="1657"/>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70" t="s">
        <v>63</v>
      </c>
      <c r="AM64" s="1271"/>
      <c r="AN64" s="1271"/>
      <c r="AO64" s="1272"/>
      <c r="AP64" s="1620" t="str">
        <f>IF(SUM(AP12:AS62)=0,"",SUM(AP12:AS62))</f>
        <v/>
      </c>
      <c r="AQ64" s="1621"/>
      <c r="AR64" s="1621"/>
      <c r="AS64" s="1622"/>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76"/>
      <c r="AM65" s="1277"/>
      <c r="AN65" s="1277"/>
      <c r="AO65" s="1278"/>
      <c r="AP65" s="1623"/>
      <c r="AQ65" s="1624"/>
      <c r="AR65" s="1624"/>
      <c r="AS65" s="1625"/>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70" t="s">
        <v>15</v>
      </c>
      <c r="N67" s="1271"/>
      <c r="O67" s="1271"/>
      <c r="P67" s="1271"/>
      <c r="Q67" s="1271"/>
      <c r="R67" s="1271"/>
      <c r="S67" s="1271"/>
      <c r="T67" s="1271"/>
      <c r="U67" s="1271"/>
      <c r="V67" s="1271"/>
      <c r="W67" s="1271"/>
      <c r="X67" s="1271"/>
      <c r="Y67" s="1272"/>
      <c r="Z67" s="1626"/>
      <c r="AA67" s="1627"/>
      <c r="AB67" s="1627"/>
      <c r="AC67" s="1627"/>
      <c r="AD67" s="1628"/>
      <c r="AE67" s="6"/>
      <c r="AF67" s="1632" t="s">
        <v>43</v>
      </c>
      <c r="AG67" s="1633"/>
      <c r="AH67" s="1633"/>
      <c r="AI67" s="1633"/>
      <c r="AJ67" s="1633"/>
      <c r="AK67" s="1633"/>
      <c r="AL67" s="1633"/>
      <c r="AM67" s="1633"/>
      <c r="AN67" s="1634"/>
      <c r="AO67" s="1638" t="str">
        <f>IF(AP64=""," ",AP64/Z67)</f>
        <v xml:space="preserve"> </v>
      </c>
      <c r="AP67" s="1638"/>
      <c r="AQ67" s="1638"/>
      <c r="AR67" s="1638"/>
      <c r="AS67" s="1639"/>
      <c r="AT67" s="4"/>
      <c r="AU67" s="4"/>
      <c r="AV67" s="50"/>
    </row>
    <row r="68" spans="1:48" ht="12" customHeight="1" thickBot="1" x14ac:dyDescent="0.2">
      <c r="A68" s="4"/>
      <c r="B68" s="6"/>
      <c r="C68" s="6"/>
      <c r="D68" s="6"/>
      <c r="E68" s="6"/>
      <c r="F68" s="6"/>
      <c r="G68" s="6"/>
      <c r="H68" s="6"/>
      <c r="I68" s="6"/>
      <c r="J68" s="6"/>
      <c r="K68" s="6"/>
      <c r="L68" s="6"/>
      <c r="M68" s="1276"/>
      <c r="N68" s="1277"/>
      <c r="O68" s="1277"/>
      <c r="P68" s="1277"/>
      <c r="Q68" s="1277"/>
      <c r="R68" s="1277"/>
      <c r="S68" s="1277"/>
      <c r="T68" s="1277"/>
      <c r="U68" s="1277"/>
      <c r="V68" s="1277"/>
      <c r="W68" s="1277"/>
      <c r="X68" s="1277"/>
      <c r="Y68" s="1278"/>
      <c r="Z68" s="1629"/>
      <c r="AA68" s="1630"/>
      <c r="AB68" s="1630"/>
      <c r="AC68" s="1630"/>
      <c r="AD68" s="1631"/>
      <c r="AE68" s="6"/>
      <c r="AF68" s="1635"/>
      <c r="AG68" s="1636"/>
      <c r="AH68" s="1636"/>
      <c r="AI68" s="1636"/>
      <c r="AJ68" s="1636"/>
      <c r="AK68" s="1636"/>
      <c r="AL68" s="1636"/>
      <c r="AM68" s="1636"/>
      <c r="AN68" s="1637"/>
      <c r="AO68" s="1640"/>
      <c r="AP68" s="1640"/>
      <c r="AQ68" s="1640"/>
      <c r="AR68" s="1640"/>
      <c r="AS68" s="1641"/>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58" t="s">
        <v>16</v>
      </c>
      <c r="C71" s="1658"/>
      <c r="D71" s="1658"/>
      <c r="E71" s="1658"/>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58"/>
      <c r="AB71" s="1658"/>
      <c r="AC71" s="1658"/>
      <c r="AD71" s="1658"/>
      <c r="AE71" s="1658"/>
      <c r="AF71" s="1658"/>
      <c r="AG71" s="1658"/>
      <c r="AH71" s="1658"/>
      <c r="AI71" s="1658"/>
      <c r="AJ71" s="1658"/>
      <c r="AK71" s="1658"/>
      <c r="AL71" s="1658"/>
      <c r="AM71" s="1658"/>
      <c r="AN71" s="1658"/>
      <c r="AO71" s="1658"/>
      <c r="AP71" s="1658"/>
      <c r="AQ71" s="1658"/>
      <c r="AR71" s="1658"/>
      <c r="AS71" s="1658"/>
      <c r="AT71" s="4"/>
      <c r="AU71" s="4"/>
      <c r="AV71" s="50"/>
    </row>
    <row r="72" spans="1:48" ht="14.25" customHeight="1" x14ac:dyDescent="0.15">
      <c r="A72" s="4"/>
      <c r="B72" s="1658"/>
      <c r="C72" s="1658"/>
      <c r="D72" s="1658"/>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58"/>
      <c r="AB72" s="1658"/>
      <c r="AC72" s="1658"/>
      <c r="AD72" s="1658"/>
      <c r="AE72" s="1658"/>
      <c r="AF72" s="1658"/>
      <c r="AG72" s="1658"/>
      <c r="AH72" s="1658"/>
      <c r="AI72" s="1658"/>
      <c r="AJ72" s="1658"/>
      <c r="AK72" s="1658"/>
      <c r="AL72" s="1658"/>
      <c r="AM72" s="1658"/>
      <c r="AN72" s="1658"/>
      <c r="AO72" s="1658"/>
      <c r="AP72" s="1658"/>
      <c r="AQ72" s="1658"/>
      <c r="AR72" s="1658"/>
      <c r="AS72" s="1658"/>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59" t="s">
        <v>6</v>
      </c>
      <c r="C75" s="1660"/>
      <c r="D75" s="1660"/>
      <c r="E75" s="1660"/>
      <c r="F75" s="1660"/>
      <c r="G75" s="1660"/>
      <c r="H75" s="1265" t="s">
        <v>28</v>
      </c>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70" t="s">
        <v>38</v>
      </c>
      <c r="AJ75" s="1271"/>
      <c r="AK75" s="1271"/>
      <c r="AL75" s="1271"/>
      <c r="AM75" s="1272"/>
      <c r="AN75" s="1526" t="s">
        <v>62</v>
      </c>
      <c r="AO75" s="1527"/>
      <c r="AP75" s="1527"/>
      <c r="AQ75" s="1528"/>
      <c r="AR75" s="4"/>
      <c r="AS75" s="4"/>
      <c r="AT75" s="4"/>
      <c r="AU75" s="4"/>
      <c r="AV75" s="50"/>
    </row>
    <row r="76" spans="1:48" ht="3" customHeight="1" x14ac:dyDescent="0.15">
      <c r="A76" s="4"/>
      <c r="B76" s="1661"/>
      <c r="C76" s="1396"/>
      <c r="D76" s="1396"/>
      <c r="E76" s="1396"/>
      <c r="F76" s="1396"/>
      <c r="G76" s="1396"/>
      <c r="H76" s="1265"/>
      <c r="I76" s="1265"/>
      <c r="J76" s="1265"/>
      <c r="K76" s="1265"/>
      <c r="L76" s="1265"/>
      <c r="M76" s="1265"/>
      <c r="N76" s="1265"/>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92"/>
      <c r="AJ76" s="1293"/>
      <c r="AK76" s="1293"/>
      <c r="AL76" s="1293"/>
      <c r="AM76" s="1294"/>
      <c r="AN76" s="1529"/>
      <c r="AO76" s="1530"/>
      <c r="AP76" s="1530"/>
      <c r="AQ76" s="1531"/>
      <c r="AR76" s="4"/>
      <c r="AS76" s="4"/>
      <c r="AT76" s="4"/>
      <c r="AU76" s="4"/>
      <c r="AV76" s="50"/>
    </row>
    <row r="77" spans="1:48" ht="17.25" customHeight="1" x14ac:dyDescent="0.15">
      <c r="A77" s="4"/>
      <c r="B77" s="1273"/>
      <c r="C77" s="1274"/>
      <c r="D77" s="1274"/>
      <c r="E77" s="1274"/>
      <c r="F77" s="1274"/>
      <c r="G77" s="1274"/>
      <c r="H77" s="1265"/>
      <c r="I77" s="1265"/>
      <c r="J77" s="1265"/>
      <c r="K77" s="1265"/>
      <c r="L77" s="1265"/>
      <c r="M77" s="1265"/>
      <c r="N77" s="1265"/>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76"/>
      <c r="AJ77" s="1277"/>
      <c r="AK77" s="1277"/>
      <c r="AL77" s="1277"/>
      <c r="AM77" s="1278"/>
      <c r="AN77" s="1593"/>
      <c r="AO77" s="1594"/>
      <c r="AP77" s="1594"/>
      <c r="AQ77" s="1595"/>
      <c r="AR77" s="4"/>
      <c r="AS77" s="4"/>
      <c r="AT77" s="4"/>
      <c r="AU77" s="4"/>
      <c r="AV77" s="50"/>
    </row>
    <row r="78" spans="1:48" ht="9.75" customHeight="1" x14ac:dyDescent="0.15">
      <c r="A78" s="4"/>
      <c r="B78" s="1596" t="s">
        <v>239</v>
      </c>
      <c r="C78" s="1526" t="s">
        <v>27</v>
      </c>
      <c r="D78" s="1527"/>
      <c r="E78" s="1527"/>
      <c r="F78" s="1527"/>
      <c r="G78" s="1528"/>
      <c r="H78" s="1532" t="s">
        <v>51</v>
      </c>
      <c r="I78" s="1533"/>
      <c r="J78" s="1533"/>
      <c r="K78" s="1533"/>
      <c r="L78" s="1533"/>
      <c r="M78" s="1533"/>
      <c r="N78" s="1533"/>
      <c r="O78" s="1533"/>
      <c r="P78" s="1533"/>
      <c r="Q78" s="1534"/>
      <c r="R78" s="1532" t="s">
        <v>40</v>
      </c>
      <c r="S78" s="1533"/>
      <c r="T78" s="1533"/>
      <c r="U78" s="1533"/>
      <c r="V78" s="1533"/>
      <c r="W78" s="1533"/>
      <c r="X78" s="1533"/>
      <c r="Y78" s="1533"/>
      <c r="Z78" s="1533"/>
      <c r="AA78" s="1533"/>
      <c r="AB78" s="1533"/>
      <c r="AC78" s="1533"/>
      <c r="AD78" s="1533"/>
      <c r="AE78" s="1533"/>
      <c r="AF78" s="1533"/>
      <c r="AG78" s="1533"/>
      <c r="AH78" s="1534"/>
      <c r="AI78" s="1662"/>
      <c r="AJ78" s="1663"/>
      <c r="AK78" s="1663"/>
      <c r="AL78" s="1663"/>
      <c r="AM78" s="1664"/>
      <c r="AN78" s="1697"/>
      <c r="AO78" s="1698"/>
      <c r="AP78" s="1698"/>
      <c r="AQ78" s="1699"/>
      <c r="AR78" s="4"/>
      <c r="AS78" s="4"/>
      <c r="AT78" s="4"/>
      <c r="AU78" s="4"/>
      <c r="AV78" s="50"/>
    </row>
    <row r="79" spans="1:48" ht="6" customHeight="1" x14ac:dyDescent="0.15">
      <c r="A79" s="4"/>
      <c r="B79" s="1597"/>
      <c r="C79" s="1529"/>
      <c r="D79" s="1530"/>
      <c r="E79" s="1530"/>
      <c r="F79" s="1530"/>
      <c r="G79" s="1531"/>
      <c r="H79" s="1577"/>
      <c r="I79" s="1578"/>
      <c r="J79" s="1578"/>
      <c r="K79" s="1578"/>
      <c r="L79" s="1578"/>
      <c r="M79" s="1578"/>
      <c r="N79" s="1578"/>
      <c r="O79" s="1578"/>
      <c r="P79" s="1578"/>
      <c r="Q79" s="1579"/>
      <c r="R79" s="1577"/>
      <c r="S79" s="1578"/>
      <c r="T79" s="1578"/>
      <c r="U79" s="1578"/>
      <c r="V79" s="1578"/>
      <c r="W79" s="1578"/>
      <c r="X79" s="1578"/>
      <c r="Y79" s="1578"/>
      <c r="Z79" s="1578"/>
      <c r="AA79" s="1578"/>
      <c r="AB79" s="1578"/>
      <c r="AC79" s="1578"/>
      <c r="AD79" s="1578"/>
      <c r="AE79" s="1578"/>
      <c r="AF79" s="1578"/>
      <c r="AG79" s="1578"/>
      <c r="AH79" s="1579"/>
      <c r="AI79" s="1665"/>
      <c r="AJ79" s="1666"/>
      <c r="AK79" s="1666"/>
      <c r="AL79" s="1666"/>
      <c r="AM79" s="1667"/>
      <c r="AN79" s="1700"/>
      <c r="AO79" s="1701"/>
      <c r="AP79" s="1701"/>
      <c r="AQ79" s="1702"/>
      <c r="AR79" s="4"/>
      <c r="AS79" s="4"/>
      <c r="AT79" s="4"/>
      <c r="AU79" s="4"/>
      <c r="AV79" s="50"/>
    </row>
    <row r="80" spans="1:48" ht="6" customHeight="1" x14ac:dyDescent="0.15">
      <c r="A80" s="4"/>
      <c r="B80" s="1597"/>
      <c r="C80" s="1529"/>
      <c r="D80" s="1530"/>
      <c r="E80" s="1530"/>
      <c r="F80" s="1530"/>
      <c r="G80" s="1531"/>
      <c r="H80" s="1577"/>
      <c r="I80" s="1578"/>
      <c r="J80" s="1578"/>
      <c r="K80" s="1578"/>
      <c r="L80" s="1578"/>
      <c r="M80" s="1578"/>
      <c r="N80" s="1578"/>
      <c r="O80" s="1578"/>
      <c r="P80" s="1578"/>
      <c r="Q80" s="1579"/>
      <c r="R80" s="1577"/>
      <c r="S80" s="1578"/>
      <c r="T80" s="1578"/>
      <c r="U80" s="1578"/>
      <c r="V80" s="1578"/>
      <c r="W80" s="1578"/>
      <c r="X80" s="1578"/>
      <c r="Y80" s="1578"/>
      <c r="Z80" s="1578"/>
      <c r="AA80" s="1578"/>
      <c r="AB80" s="1578"/>
      <c r="AC80" s="1578"/>
      <c r="AD80" s="1578"/>
      <c r="AE80" s="1578"/>
      <c r="AF80" s="1578"/>
      <c r="AG80" s="1578"/>
      <c r="AH80" s="1579"/>
      <c r="AI80" s="1665"/>
      <c r="AJ80" s="1666"/>
      <c r="AK80" s="1666"/>
      <c r="AL80" s="1666"/>
      <c r="AM80" s="1667"/>
      <c r="AN80" s="1700"/>
      <c r="AO80" s="1701"/>
      <c r="AP80" s="1701"/>
      <c r="AQ80" s="1702"/>
      <c r="AR80" s="4"/>
      <c r="AS80" s="4"/>
      <c r="AT80" s="4"/>
      <c r="AU80" s="4"/>
      <c r="AV80" s="50"/>
    </row>
    <row r="81" spans="1:48" ht="9.75" customHeight="1" x14ac:dyDescent="0.15">
      <c r="A81" s="4"/>
      <c r="B81" s="1597"/>
      <c r="C81" s="1529"/>
      <c r="D81" s="1530"/>
      <c r="E81" s="1530"/>
      <c r="F81" s="1530"/>
      <c r="G81" s="1531"/>
      <c r="H81" s="1577"/>
      <c r="I81" s="1578"/>
      <c r="J81" s="1578"/>
      <c r="K81" s="1578"/>
      <c r="L81" s="1578"/>
      <c r="M81" s="1578"/>
      <c r="N81" s="1578"/>
      <c r="O81" s="1578"/>
      <c r="P81" s="1578"/>
      <c r="Q81" s="1579"/>
      <c r="R81" s="1589"/>
      <c r="S81" s="1590"/>
      <c r="T81" s="1590"/>
      <c r="U81" s="1590"/>
      <c r="V81" s="1590"/>
      <c r="W81" s="1590"/>
      <c r="X81" s="1590"/>
      <c r="Y81" s="1590"/>
      <c r="Z81" s="1590"/>
      <c r="AA81" s="1590"/>
      <c r="AB81" s="1590"/>
      <c r="AC81" s="1590"/>
      <c r="AD81" s="1590"/>
      <c r="AE81" s="1590"/>
      <c r="AF81" s="1590"/>
      <c r="AG81" s="1590"/>
      <c r="AH81" s="1591"/>
      <c r="AI81" s="1668"/>
      <c r="AJ81" s="1669"/>
      <c r="AK81" s="1669"/>
      <c r="AL81" s="1669"/>
      <c r="AM81" s="1670"/>
      <c r="AN81" s="1703"/>
      <c r="AO81" s="1704"/>
      <c r="AP81" s="1704"/>
      <c r="AQ81" s="1705"/>
      <c r="AR81" s="4"/>
      <c r="AS81" s="4"/>
      <c r="AT81" s="4"/>
      <c r="AU81" s="4"/>
      <c r="AV81" s="50"/>
    </row>
    <row r="82" spans="1:48" ht="11.25" customHeight="1" x14ac:dyDescent="0.15">
      <c r="A82" s="4"/>
      <c r="B82" s="1597"/>
      <c r="C82" s="1529"/>
      <c r="D82" s="1530"/>
      <c r="E82" s="1530"/>
      <c r="F82" s="1530"/>
      <c r="G82" s="1531"/>
      <c r="H82" s="1577"/>
      <c r="I82" s="1578"/>
      <c r="J82" s="1578"/>
      <c r="K82" s="1578"/>
      <c r="L82" s="1578"/>
      <c r="M82" s="1578"/>
      <c r="N82" s="1578"/>
      <c r="O82" s="1578"/>
      <c r="P82" s="1578"/>
      <c r="Q82" s="1579"/>
      <c r="R82" s="1706" t="s">
        <v>31</v>
      </c>
      <c r="S82" s="1706"/>
      <c r="T82" s="1706"/>
      <c r="U82" s="1706"/>
      <c r="V82" s="1706"/>
      <c r="W82" s="1706"/>
      <c r="X82" s="1706"/>
      <c r="Y82" s="1706"/>
      <c r="Z82" s="1706"/>
      <c r="AA82" s="1707"/>
      <c r="AB82" s="1708"/>
      <c r="AC82" s="1708"/>
      <c r="AD82" s="1708"/>
      <c r="AE82" s="1711" t="s">
        <v>253</v>
      </c>
      <c r="AF82" s="1713" t="str">
        <f>IF(AA82="","",AA84/AA82)</f>
        <v/>
      </c>
      <c r="AG82" s="1714"/>
      <c r="AH82" s="1715"/>
      <c r="AI82" s="1270">
        <v>1</v>
      </c>
      <c r="AJ82" s="1271"/>
      <c r="AK82" s="1271"/>
      <c r="AL82" s="1271"/>
      <c r="AM82" s="1272"/>
      <c r="AN82" s="1722" t="str">
        <f>IF(AF82="","",IF(AF82&gt;=0.8,1,0))</f>
        <v/>
      </c>
      <c r="AO82" s="1723"/>
      <c r="AP82" s="1723"/>
      <c r="AQ82" s="1724"/>
      <c r="AR82" s="4"/>
      <c r="AS82" s="4"/>
      <c r="AT82" s="4"/>
      <c r="AU82" s="4"/>
      <c r="AV82" s="50"/>
    </row>
    <row r="83" spans="1:48" ht="11.25" customHeight="1" x14ac:dyDescent="0.15">
      <c r="A83" s="4"/>
      <c r="B83" s="1597"/>
      <c r="C83" s="1529"/>
      <c r="D83" s="1530"/>
      <c r="E83" s="1530"/>
      <c r="F83" s="1530"/>
      <c r="G83" s="1531"/>
      <c r="H83" s="1577"/>
      <c r="I83" s="1578"/>
      <c r="J83" s="1578"/>
      <c r="K83" s="1578"/>
      <c r="L83" s="1578"/>
      <c r="M83" s="1578"/>
      <c r="N83" s="1578"/>
      <c r="O83" s="1578"/>
      <c r="P83" s="1578"/>
      <c r="Q83" s="1579"/>
      <c r="R83" s="1706"/>
      <c r="S83" s="1706"/>
      <c r="T83" s="1706"/>
      <c r="U83" s="1706"/>
      <c r="V83" s="1706"/>
      <c r="W83" s="1706"/>
      <c r="X83" s="1706"/>
      <c r="Y83" s="1706"/>
      <c r="Z83" s="1706"/>
      <c r="AA83" s="1709"/>
      <c r="AB83" s="1710"/>
      <c r="AC83" s="1710"/>
      <c r="AD83" s="1710"/>
      <c r="AE83" s="1712"/>
      <c r="AF83" s="1716"/>
      <c r="AG83" s="1717"/>
      <c r="AH83" s="1718"/>
      <c r="AI83" s="1292"/>
      <c r="AJ83" s="1293"/>
      <c r="AK83" s="1293"/>
      <c r="AL83" s="1293"/>
      <c r="AM83" s="1294"/>
      <c r="AN83" s="1725"/>
      <c r="AO83" s="1726"/>
      <c r="AP83" s="1726"/>
      <c r="AQ83" s="1727"/>
      <c r="AR83" s="4"/>
      <c r="AS83" s="4"/>
      <c r="AT83" s="4"/>
      <c r="AU83" s="4"/>
      <c r="AV83" s="50"/>
    </row>
    <row r="84" spans="1:48" ht="11.25" customHeight="1" x14ac:dyDescent="0.15">
      <c r="A84" s="4"/>
      <c r="B84" s="1597"/>
      <c r="C84" s="1529"/>
      <c r="D84" s="1530"/>
      <c r="E84" s="1530"/>
      <c r="F84" s="1530"/>
      <c r="G84" s="1531"/>
      <c r="H84" s="1577"/>
      <c r="I84" s="1578"/>
      <c r="J84" s="1578"/>
      <c r="K84" s="1578"/>
      <c r="L84" s="1578"/>
      <c r="M84" s="1578"/>
      <c r="N84" s="1578"/>
      <c r="O84" s="1578"/>
      <c r="P84" s="1578"/>
      <c r="Q84" s="1579"/>
      <c r="R84" s="1706" t="s">
        <v>32</v>
      </c>
      <c r="S84" s="1706"/>
      <c r="T84" s="1706"/>
      <c r="U84" s="1706"/>
      <c r="V84" s="1706"/>
      <c r="W84" s="1706"/>
      <c r="X84" s="1706"/>
      <c r="Y84" s="1706"/>
      <c r="Z84" s="1706"/>
      <c r="AA84" s="1707"/>
      <c r="AB84" s="1708"/>
      <c r="AC84" s="1708"/>
      <c r="AD84" s="1708"/>
      <c r="AE84" s="1711" t="s">
        <v>253</v>
      </c>
      <c r="AF84" s="1716"/>
      <c r="AG84" s="1717"/>
      <c r="AH84" s="1718"/>
      <c r="AI84" s="1292"/>
      <c r="AJ84" s="1293"/>
      <c r="AK84" s="1293"/>
      <c r="AL84" s="1293"/>
      <c r="AM84" s="1294"/>
      <c r="AN84" s="1725"/>
      <c r="AO84" s="1726"/>
      <c r="AP84" s="1726"/>
      <c r="AQ84" s="1727"/>
      <c r="AR84" s="4"/>
      <c r="AS84" s="4"/>
      <c r="AT84" s="4"/>
      <c r="AU84" s="4"/>
      <c r="AV84" s="50"/>
    </row>
    <row r="85" spans="1:48" ht="11.25" customHeight="1" x14ac:dyDescent="0.15">
      <c r="A85" s="4"/>
      <c r="B85" s="1598"/>
      <c r="C85" s="1593"/>
      <c r="D85" s="1594"/>
      <c r="E85" s="1594"/>
      <c r="F85" s="1594"/>
      <c r="G85" s="1595"/>
      <c r="H85" s="1589"/>
      <c r="I85" s="1590"/>
      <c r="J85" s="1590"/>
      <c r="K85" s="1590"/>
      <c r="L85" s="1590"/>
      <c r="M85" s="1590"/>
      <c r="N85" s="1590"/>
      <c r="O85" s="1590"/>
      <c r="P85" s="1590"/>
      <c r="Q85" s="1591"/>
      <c r="R85" s="1706"/>
      <c r="S85" s="1706"/>
      <c r="T85" s="1706"/>
      <c r="U85" s="1706"/>
      <c r="V85" s="1706"/>
      <c r="W85" s="1706"/>
      <c r="X85" s="1706"/>
      <c r="Y85" s="1706"/>
      <c r="Z85" s="1706"/>
      <c r="AA85" s="1709"/>
      <c r="AB85" s="1710"/>
      <c r="AC85" s="1710"/>
      <c r="AD85" s="1710"/>
      <c r="AE85" s="1712"/>
      <c r="AF85" s="1719"/>
      <c r="AG85" s="1720"/>
      <c r="AH85" s="1721"/>
      <c r="AI85" s="1276"/>
      <c r="AJ85" s="1277"/>
      <c r="AK85" s="1277"/>
      <c r="AL85" s="1277"/>
      <c r="AM85" s="1278"/>
      <c r="AN85" s="1728"/>
      <c r="AO85" s="1729"/>
      <c r="AP85" s="1729"/>
      <c r="AQ85" s="1730"/>
      <c r="AR85" s="4"/>
      <c r="AS85" s="4"/>
      <c r="AT85" s="4"/>
      <c r="AU85" s="4"/>
      <c r="AV85" s="50"/>
    </row>
    <row r="86" spans="1:48" ht="15" customHeight="1" x14ac:dyDescent="0.15">
      <c r="A86" s="4"/>
      <c r="B86" s="1596" t="s">
        <v>240</v>
      </c>
      <c r="C86" s="1526" t="s">
        <v>30</v>
      </c>
      <c r="D86" s="1527"/>
      <c r="E86" s="1527"/>
      <c r="F86" s="1527"/>
      <c r="G86" s="1528"/>
      <c r="H86" s="1532" t="s">
        <v>52</v>
      </c>
      <c r="I86" s="1533"/>
      <c r="J86" s="1533"/>
      <c r="K86" s="1533"/>
      <c r="L86" s="1533"/>
      <c r="M86" s="1533"/>
      <c r="N86" s="1533"/>
      <c r="O86" s="1533"/>
      <c r="P86" s="1533"/>
      <c r="Q86" s="1534"/>
      <c r="R86" s="1532" t="s">
        <v>254</v>
      </c>
      <c r="S86" s="1533"/>
      <c r="T86" s="1533"/>
      <c r="U86" s="1533"/>
      <c r="V86" s="1533"/>
      <c r="W86" s="1533"/>
      <c r="X86" s="1533"/>
      <c r="Y86" s="1533"/>
      <c r="Z86" s="1533"/>
      <c r="AA86" s="1533"/>
      <c r="AB86" s="1533"/>
      <c r="AC86" s="1533"/>
      <c r="AD86" s="1533"/>
      <c r="AE86" s="1533"/>
      <c r="AF86" s="1533"/>
      <c r="AG86" s="1533"/>
      <c r="AH86" s="1534"/>
      <c r="AI86" s="1662"/>
      <c r="AJ86" s="1663"/>
      <c r="AK86" s="1663"/>
      <c r="AL86" s="1663"/>
      <c r="AM86" s="1664"/>
      <c r="AN86" s="1677"/>
      <c r="AO86" s="1678"/>
      <c r="AP86" s="1678"/>
      <c r="AQ86" s="1679"/>
      <c r="AR86" s="4"/>
      <c r="AS86" s="4"/>
      <c r="AT86" s="4"/>
      <c r="AU86" s="4"/>
      <c r="AV86" s="50"/>
    </row>
    <row r="87" spans="1:48" ht="15" hidden="1" customHeight="1" x14ac:dyDescent="0.15">
      <c r="A87" s="4"/>
      <c r="B87" s="1597"/>
      <c r="C87" s="1529"/>
      <c r="D87" s="1530"/>
      <c r="E87" s="1530"/>
      <c r="F87" s="1530"/>
      <c r="G87" s="1531"/>
      <c r="H87" s="1577"/>
      <c r="I87" s="1578"/>
      <c r="J87" s="1578"/>
      <c r="K87" s="1578"/>
      <c r="L87" s="1578"/>
      <c r="M87" s="1578"/>
      <c r="N87" s="1578"/>
      <c r="O87" s="1578"/>
      <c r="P87" s="1578"/>
      <c r="Q87" s="1579"/>
      <c r="R87" s="1577"/>
      <c r="S87" s="1578"/>
      <c r="T87" s="1578"/>
      <c r="U87" s="1578"/>
      <c r="V87" s="1578"/>
      <c r="W87" s="1578"/>
      <c r="X87" s="1578"/>
      <c r="Y87" s="1578"/>
      <c r="Z87" s="1578"/>
      <c r="AA87" s="1578"/>
      <c r="AB87" s="1578"/>
      <c r="AC87" s="1578"/>
      <c r="AD87" s="1578"/>
      <c r="AE87" s="1578"/>
      <c r="AF87" s="1578"/>
      <c r="AG87" s="1578"/>
      <c r="AH87" s="1579"/>
      <c r="AI87" s="1665"/>
      <c r="AJ87" s="1666"/>
      <c r="AK87" s="1666"/>
      <c r="AL87" s="1666"/>
      <c r="AM87" s="1667"/>
      <c r="AN87" s="1680"/>
      <c r="AO87" s="1681"/>
      <c r="AP87" s="1681"/>
      <c r="AQ87" s="1682"/>
      <c r="AR87" s="4"/>
      <c r="AS87" s="4"/>
      <c r="AT87" s="4"/>
      <c r="AU87" s="4"/>
      <c r="AV87" s="50"/>
    </row>
    <row r="88" spans="1:48" ht="15" customHeight="1" x14ac:dyDescent="0.15">
      <c r="A88" s="4"/>
      <c r="B88" s="1597"/>
      <c r="C88" s="1529"/>
      <c r="D88" s="1530"/>
      <c r="E88" s="1530"/>
      <c r="F88" s="1530"/>
      <c r="G88" s="1531"/>
      <c r="H88" s="1577"/>
      <c r="I88" s="1578"/>
      <c r="J88" s="1578"/>
      <c r="K88" s="1578"/>
      <c r="L88" s="1578"/>
      <c r="M88" s="1578"/>
      <c r="N88" s="1578"/>
      <c r="O88" s="1578"/>
      <c r="P88" s="1578"/>
      <c r="Q88" s="1579"/>
      <c r="R88" s="1577"/>
      <c r="S88" s="1578"/>
      <c r="T88" s="1578"/>
      <c r="U88" s="1578"/>
      <c r="V88" s="1578"/>
      <c r="W88" s="1578"/>
      <c r="X88" s="1578"/>
      <c r="Y88" s="1578"/>
      <c r="Z88" s="1578"/>
      <c r="AA88" s="1578"/>
      <c r="AB88" s="1578"/>
      <c r="AC88" s="1578"/>
      <c r="AD88" s="1578"/>
      <c r="AE88" s="1578"/>
      <c r="AF88" s="1578"/>
      <c r="AG88" s="1578"/>
      <c r="AH88" s="1579"/>
      <c r="AI88" s="1665"/>
      <c r="AJ88" s="1666"/>
      <c r="AK88" s="1666"/>
      <c r="AL88" s="1666"/>
      <c r="AM88" s="1667"/>
      <c r="AN88" s="1680"/>
      <c r="AO88" s="1681"/>
      <c r="AP88" s="1681"/>
      <c r="AQ88" s="1682"/>
      <c r="AR88" s="4"/>
      <c r="AS88" s="4"/>
      <c r="AT88" s="4"/>
      <c r="AU88" s="4"/>
      <c r="AV88" s="50"/>
    </row>
    <row r="89" spans="1:48" ht="15" customHeight="1" x14ac:dyDescent="0.15">
      <c r="A89" s="4"/>
      <c r="B89" s="1597"/>
      <c r="C89" s="1529"/>
      <c r="D89" s="1530"/>
      <c r="E89" s="1530"/>
      <c r="F89" s="1530"/>
      <c r="G89" s="1531"/>
      <c r="H89" s="1577"/>
      <c r="I89" s="1578"/>
      <c r="J89" s="1578"/>
      <c r="K89" s="1578"/>
      <c r="L89" s="1578"/>
      <c r="M89" s="1578"/>
      <c r="N89" s="1578"/>
      <c r="O89" s="1578"/>
      <c r="P89" s="1578"/>
      <c r="Q89" s="1579"/>
      <c r="R89" s="1589"/>
      <c r="S89" s="1590"/>
      <c r="T89" s="1590"/>
      <c r="U89" s="1590"/>
      <c r="V89" s="1590"/>
      <c r="W89" s="1590"/>
      <c r="X89" s="1590"/>
      <c r="Y89" s="1590"/>
      <c r="Z89" s="1590"/>
      <c r="AA89" s="1590"/>
      <c r="AB89" s="1590"/>
      <c r="AC89" s="1590"/>
      <c r="AD89" s="1590"/>
      <c r="AE89" s="1590"/>
      <c r="AF89" s="1590"/>
      <c r="AG89" s="1590"/>
      <c r="AH89" s="1591"/>
      <c r="AI89" s="1668"/>
      <c r="AJ89" s="1669"/>
      <c r="AK89" s="1669"/>
      <c r="AL89" s="1669"/>
      <c r="AM89" s="1670"/>
      <c r="AN89" s="1683"/>
      <c r="AO89" s="1684"/>
      <c r="AP89" s="1684"/>
      <c r="AQ89" s="1685"/>
      <c r="AR89" s="4"/>
      <c r="AS89" s="4"/>
      <c r="AT89" s="4"/>
      <c r="AU89" s="4"/>
      <c r="AV89" s="50"/>
    </row>
    <row r="90" spans="1:48" ht="11.25" customHeight="1" x14ac:dyDescent="0.15">
      <c r="A90" s="4"/>
      <c r="B90" s="1597"/>
      <c r="C90" s="1529"/>
      <c r="D90" s="1530"/>
      <c r="E90" s="1530"/>
      <c r="F90" s="1530"/>
      <c r="G90" s="1531"/>
      <c r="H90" s="1577"/>
      <c r="I90" s="1578"/>
      <c r="J90" s="1578"/>
      <c r="K90" s="1578"/>
      <c r="L90" s="1578"/>
      <c r="M90" s="1578"/>
      <c r="N90" s="1578"/>
      <c r="O90" s="1578"/>
      <c r="P90" s="1578"/>
      <c r="Q90" s="1579"/>
      <c r="R90" s="1532" t="s">
        <v>73</v>
      </c>
      <c r="S90" s="1533"/>
      <c r="T90" s="1533"/>
      <c r="U90" s="1533"/>
      <c r="V90" s="1533"/>
      <c r="W90" s="1533"/>
      <c r="X90" s="1533"/>
      <c r="Y90" s="1533"/>
      <c r="Z90" s="1533"/>
      <c r="AA90" s="1533"/>
      <c r="AB90" s="1533"/>
      <c r="AC90" s="1533"/>
      <c r="AD90" s="1533"/>
      <c r="AE90" s="1533"/>
      <c r="AF90" s="1533"/>
      <c r="AG90" s="1533"/>
      <c r="AH90" s="1534"/>
      <c r="AI90" s="1662"/>
      <c r="AJ90" s="1663"/>
      <c r="AK90" s="1663"/>
      <c r="AL90" s="1663"/>
      <c r="AM90" s="1664"/>
      <c r="AN90" s="1686"/>
      <c r="AO90" s="1687"/>
      <c r="AP90" s="1687"/>
      <c r="AQ90" s="1688"/>
      <c r="AR90" s="4"/>
      <c r="AS90" s="4"/>
      <c r="AT90" s="4"/>
      <c r="AU90" s="4"/>
      <c r="AV90" s="50"/>
    </row>
    <row r="91" spans="1:48" ht="11.25" customHeight="1" x14ac:dyDescent="0.15">
      <c r="A91" s="4"/>
      <c r="B91" s="1597"/>
      <c r="C91" s="1529"/>
      <c r="D91" s="1530"/>
      <c r="E91" s="1530"/>
      <c r="F91" s="1530"/>
      <c r="G91" s="1531"/>
      <c r="H91" s="1577"/>
      <c r="I91" s="1578"/>
      <c r="J91" s="1578"/>
      <c r="K91" s="1578"/>
      <c r="L91" s="1578"/>
      <c r="M91" s="1578"/>
      <c r="N91" s="1578"/>
      <c r="O91" s="1578"/>
      <c r="P91" s="1578"/>
      <c r="Q91" s="1579"/>
      <c r="R91" s="1577"/>
      <c r="S91" s="1578"/>
      <c r="T91" s="1578"/>
      <c r="U91" s="1578"/>
      <c r="V91" s="1578"/>
      <c r="W91" s="1578"/>
      <c r="X91" s="1578"/>
      <c r="Y91" s="1578"/>
      <c r="Z91" s="1578"/>
      <c r="AA91" s="1578"/>
      <c r="AB91" s="1578"/>
      <c r="AC91" s="1578"/>
      <c r="AD91" s="1578"/>
      <c r="AE91" s="1578"/>
      <c r="AF91" s="1578"/>
      <c r="AG91" s="1578"/>
      <c r="AH91" s="1579"/>
      <c r="AI91" s="1665"/>
      <c r="AJ91" s="1666"/>
      <c r="AK91" s="1666"/>
      <c r="AL91" s="1666"/>
      <c r="AM91" s="1667"/>
      <c r="AN91" s="1689"/>
      <c r="AO91" s="1690"/>
      <c r="AP91" s="1690"/>
      <c r="AQ91" s="1691"/>
      <c r="AR91" s="4"/>
      <c r="AS91" s="4"/>
      <c r="AT91" s="4"/>
      <c r="AU91" s="4"/>
      <c r="AV91" s="50"/>
    </row>
    <row r="92" spans="1:48" ht="11.25" customHeight="1" x14ac:dyDescent="0.15">
      <c r="A92" s="4"/>
      <c r="B92" s="1597"/>
      <c r="C92" s="1529"/>
      <c r="D92" s="1530"/>
      <c r="E92" s="1530"/>
      <c r="F92" s="1530"/>
      <c r="G92" s="1531"/>
      <c r="H92" s="1577"/>
      <c r="I92" s="1578"/>
      <c r="J92" s="1578"/>
      <c r="K92" s="1578"/>
      <c r="L92" s="1578"/>
      <c r="M92" s="1578"/>
      <c r="N92" s="1578"/>
      <c r="O92" s="1578"/>
      <c r="P92" s="1578"/>
      <c r="Q92" s="1579"/>
      <c r="R92" s="1695"/>
      <c r="S92" s="1532" t="s">
        <v>31</v>
      </c>
      <c r="T92" s="1533"/>
      <c r="U92" s="1533"/>
      <c r="V92" s="1533"/>
      <c r="W92" s="1533"/>
      <c r="X92" s="1533"/>
      <c r="Y92" s="1533"/>
      <c r="Z92" s="1534"/>
      <c r="AA92" s="1707"/>
      <c r="AB92" s="1708"/>
      <c r="AC92" s="1708"/>
      <c r="AD92" s="1708"/>
      <c r="AE92" s="1711" t="s">
        <v>45</v>
      </c>
      <c r="AF92" s="1713" t="str">
        <f>IF(AA92="","",AA94/AA92)</f>
        <v/>
      </c>
      <c r="AG92" s="1714"/>
      <c r="AH92" s="1715"/>
      <c r="AI92" s="1665"/>
      <c r="AJ92" s="1666"/>
      <c r="AK92" s="1666"/>
      <c r="AL92" s="1666"/>
      <c r="AM92" s="1667"/>
      <c r="AN92" s="1689"/>
      <c r="AO92" s="1690"/>
      <c r="AP92" s="1690"/>
      <c r="AQ92" s="1691"/>
      <c r="AR92" s="4"/>
      <c r="AS92" s="4"/>
      <c r="AT92" s="4"/>
      <c r="AU92" s="4"/>
      <c r="AV92" s="50"/>
    </row>
    <row r="93" spans="1:48" ht="11.25" customHeight="1" x14ac:dyDescent="0.15">
      <c r="A93" s="4"/>
      <c r="B93" s="1597"/>
      <c r="C93" s="1529"/>
      <c r="D93" s="1530"/>
      <c r="E93" s="1530"/>
      <c r="F93" s="1530"/>
      <c r="G93" s="1531"/>
      <c r="H93" s="1577"/>
      <c r="I93" s="1578"/>
      <c r="J93" s="1578"/>
      <c r="K93" s="1578"/>
      <c r="L93" s="1578"/>
      <c r="M93" s="1578"/>
      <c r="N93" s="1578"/>
      <c r="O93" s="1578"/>
      <c r="P93" s="1578"/>
      <c r="Q93" s="1579"/>
      <c r="R93" s="1695"/>
      <c r="S93" s="1589"/>
      <c r="T93" s="1590"/>
      <c r="U93" s="1590"/>
      <c r="V93" s="1590"/>
      <c r="W93" s="1590"/>
      <c r="X93" s="1590"/>
      <c r="Y93" s="1590"/>
      <c r="Z93" s="1591"/>
      <c r="AA93" s="1709"/>
      <c r="AB93" s="1710"/>
      <c r="AC93" s="1710"/>
      <c r="AD93" s="1710"/>
      <c r="AE93" s="1712"/>
      <c r="AF93" s="1716"/>
      <c r="AG93" s="1717"/>
      <c r="AH93" s="1718"/>
      <c r="AI93" s="1665"/>
      <c r="AJ93" s="1666"/>
      <c r="AK93" s="1666"/>
      <c r="AL93" s="1666"/>
      <c r="AM93" s="1667"/>
      <c r="AN93" s="1689"/>
      <c r="AO93" s="1690"/>
      <c r="AP93" s="1690"/>
      <c r="AQ93" s="1691"/>
      <c r="AR93" s="4"/>
      <c r="AS93" s="4"/>
      <c r="AT93" s="4"/>
      <c r="AU93" s="4"/>
      <c r="AV93" s="50"/>
    </row>
    <row r="94" spans="1:48" ht="11.25" customHeight="1" x14ac:dyDescent="0.15">
      <c r="A94" s="4"/>
      <c r="B94" s="1597"/>
      <c r="C94" s="1529"/>
      <c r="D94" s="1530"/>
      <c r="E94" s="1530"/>
      <c r="F94" s="1530"/>
      <c r="G94" s="1531"/>
      <c r="H94" s="1577"/>
      <c r="I94" s="1578"/>
      <c r="J94" s="1578"/>
      <c r="K94" s="1578"/>
      <c r="L94" s="1578"/>
      <c r="M94" s="1578"/>
      <c r="N94" s="1578"/>
      <c r="O94" s="1578"/>
      <c r="P94" s="1578"/>
      <c r="Q94" s="1579"/>
      <c r="R94" s="1695"/>
      <c r="S94" s="1532" t="s">
        <v>32</v>
      </c>
      <c r="T94" s="1533"/>
      <c r="U94" s="1533"/>
      <c r="V94" s="1533"/>
      <c r="W94" s="1533"/>
      <c r="X94" s="1533"/>
      <c r="Y94" s="1533"/>
      <c r="Z94" s="1534"/>
      <c r="AA94" s="1707"/>
      <c r="AB94" s="1708"/>
      <c r="AC94" s="1708"/>
      <c r="AD94" s="1708"/>
      <c r="AE94" s="1711" t="s">
        <v>45</v>
      </c>
      <c r="AF94" s="1716"/>
      <c r="AG94" s="1717"/>
      <c r="AH94" s="1718"/>
      <c r="AI94" s="1665"/>
      <c r="AJ94" s="1666"/>
      <c r="AK94" s="1666"/>
      <c r="AL94" s="1666"/>
      <c r="AM94" s="1667"/>
      <c r="AN94" s="1689"/>
      <c r="AO94" s="1690"/>
      <c r="AP94" s="1690"/>
      <c r="AQ94" s="1691"/>
      <c r="AR94" s="4"/>
      <c r="AS94" s="4"/>
      <c r="AT94" s="4"/>
      <c r="AU94" s="4"/>
      <c r="AV94" s="50"/>
    </row>
    <row r="95" spans="1:48" ht="11.25" customHeight="1" x14ac:dyDescent="0.15">
      <c r="A95" s="4"/>
      <c r="B95" s="1597"/>
      <c r="C95" s="1529"/>
      <c r="D95" s="1530"/>
      <c r="E95" s="1530"/>
      <c r="F95" s="1530"/>
      <c r="G95" s="1531"/>
      <c r="H95" s="1577"/>
      <c r="I95" s="1578"/>
      <c r="J95" s="1578"/>
      <c r="K95" s="1578"/>
      <c r="L95" s="1578"/>
      <c r="M95" s="1578"/>
      <c r="N95" s="1578"/>
      <c r="O95" s="1578"/>
      <c r="P95" s="1578"/>
      <c r="Q95" s="1579"/>
      <c r="R95" s="1696"/>
      <c r="S95" s="1589"/>
      <c r="T95" s="1590"/>
      <c r="U95" s="1590"/>
      <c r="V95" s="1590"/>
      <c r="W95" s="1590"/>
      <c r="X95" s="1590"/>
      <c r="Y95" s="1590"/>
      <c r="Z95" s="1591"/>
      <c r="AA95" s="1709"/>
      <c r="AB95" s="1710"/>
      <c r="AC95" s="1710"/>
      <c r="AD95" s="1710"/>
      <c r="AE95" s="1712"/>
      <c r="AF95" s="1719"/>
      <c r="AG95" s="1720"/>
      <c r="AH95" s="1721"/>
      <c r="AI95" s="1668"/>
      <c r="AJ95" s="1669"/>
      <c r="AK95" s="1669"/>
      <c r="AL95" s="1669"/>
      <c r="AM95" s="1670"/>
      <c r="AN95" s="1692"/>
      <c r="AO95" s="1693"/>
      <c r="AP95" s="1693"/>
      <c r="AQ95" s="1694"/>
      <c r="AR95" s="4"/>
      <c r="AS95" s="4"/>
      <c r="AT95" s="4"/>
      <c r="AU95" s="4"/>
      <c r="AV95" s="50"/>
    </row>
    <row r="96" spans="1:48" ht="11.25" customHeight="1" x14ac:dyDescent="0.15">
      <c r="A96" s="4"/>
      <c r="B96" s="1597"/>
      <c r="C96" s="1529"/>
      <c r="D96" s="1530"/>
      <c r="E96" s="1530"/>
      <c r="F96" s="1530"/>
      <c r="G96" s="1531"/>
      <c r="H96" s="1577"/>
      <c r="I96" s="1578"/>
      <c r="J96" s="1578"/>
      <c r="K96" s="1578"/>
      <c r="L96" s="1578"/>
      <c r="M96" s="1578"/>
      <c r="N96" s="1578"/>
      <c r="O96" s="1578"/>
      <c r="P96" s="1578"/>
      <c r="Q96" s="1579"/>
      <c r="R96" s="1532" t="s">
        <v>74</v>
      </c>
      <c r="S96" s="1533"/>
      <c r="T96" s="1533"/>
      <c r="U96" s="1533"/>
      <c r="V96" s="1533"/>
      <c r="W96" s="1533"/>
      <c r="X96" s="1533"/>
      <c r="Y96" s="1533"/>
      <c r="Z96" s="1533"/>
      <c r="AA96" s="1533"/>
      <c r="AB96" s="1533"/>
      <c r="AC96" s="1533"/>
      <c r="AD96" s="1533"/>
      <c r="AE96" s="1533"/>
      <c r="AF96" s="1533"/>
      <c r="AG96" s="1533"/>
      <c r="AH96" s="1534"/>
      <c r="AI96" s="1270">
        <v>1</v>
      </c>
      <c r="AJ96" s="1271"/>
      <c r="AK96" s="1271"/>
      <c r="AL96" s="1271"/>
      <c r="AM96" s="1272"/>
      <c r="AN96" s="1722" t="str">
        <f>IF(AF98="","",IF(AF98-AF92&gt;=0.1,1,0))</f>
        <v/>
      </c>
      <c r="AO96" s="1723"/>
      <c r="AP96" s="1723"/>
      <c r="AQ96" s="1724"/>
      <c r="AR96" s="4"/>
      <c r="AS96" s="4"/>
      <c r="AT96" s="4"/>
      <c r="AU96" s="4"/>
      <c r="AV96" s="50"/>
    </row>
    <row r="97" spans="1:48" ht="11.25" customHeight="1" x14ac:dyDescent="0.15">
      <c r="A97" s="4"/>
      <c r="B97" s="1597"/>
      <c r="C97" s="1529"/>
      <c r="D97" s="1530"/>
      <c r="E97" s="1530"/>
      <c r="F97" s="1530"/>
      <c r="G97" s="1531"/>
      <c r="H97" s="1577"/>
      <c r="I97" s="1578"/>
      <c r="J97" s="1578"/>
      <c r="K97" s="1578"/>
      <c r="L97" s="1578"/>
      <c r="M97" s="1578"/>
      <c r="N97" s="1578"/>
      <c r="O97" s="1578"/>
      <c r="P97" s="1578"/>
      <c r="Q97" s="1579"/>
      <c r="R97" s="1577"/>
      <c r="S97" s="1578"/>
      <c r="T97" s="1578"/>
      <c r="U97" s="1578"/>
      <c r="V97" s="1578"/>
      <c r="W97" s="1578"/>
      <c r="X97" s="1578"/>
      <c r="Y97" s="1578"/>
      <c r="Z97" s="1578"/>
      <c r="AA97" s="1578"/>
      <c r="AB97" s="1578"/>
      <c r="AC97" s="1578"/>
      <c r="AD97" s="1578"/>
      <c r="AE97" s="1578"/>
      <c r="AF97" s="1578"/>
      <c r="AG97" s="1578"/>
      <c r="AH97" s="1579"/>
      <c r="AI97" s="1292"/>
      <c r="AJ97" s="1293"/>
      <c r="AK97" s="1293"/>
      <c r="AL97" s="1293"/>
      <c r="AM97" s="1294"/>
      <c r="AN97" s="1725"/>
      <c r="AO97" s="1726"/>
      <c r="AP97" s="1726"/>
      <c r="AQ97" s="1727"/>
      <c r="AR97" s="4"/>
      <c r="AS97" s="4"/>
      <c r="AT97" s="4"/>
      <c r="AU97" s="4"/>
      <c r="AV97" s="50"/>
    </row>
    <row r="98" spans="1:48" ht="11.25" customHeight="1" x14ac:dyDescent="0.15">
      <c r="A98" s="4"/>
      <c r="B98" s="1597"/>
      <c r="C98" s="1529"/>
      <c r="D98" s="1530"/>
      <c r="E98" s="1530"/>
      <c r="F98" s="1530"/>
      <c r="G98" s="1531"/>
      <c r="H98" s="1577"/>
      <c r="I98" s="1578"/>
      <c r="J98" s="1578"/>
      <c r="K98" s="1578"/>
      <c r="L98" s="1578"/>
      <c r="M98" s="1578"/>
      <c r="N98" s="1578"/>
      <c r="O98" s="1578"/>
      <c r="P98" s="1578"/>
      <c r="Q98" s="1579"/>
      <c r="R98" s="131"/>
      <c r="S98" s="1532" t="s">
        <v>31</v>
      </c>
      <c r="T98" s="1533"/>
      <c r="U98" s="1533"/>
      <c r="V98" s="1533"/>
      <c r="W98" s="1533"/>
      <c r="X98" s="1533"/>
      <c r="Y98" s="1533"/>
      <c r="Z98" s="1534"/>
      <c r="AA98" s="1707"/>
      <c r="AB98" s="1708"/>
      <c r="AC98" s="1708"/>
      <c r="AD98" s="1708"/>
      <c r="AE98" s="1711" t="s">
        <v>45</v>
      </c>
      <c r="AF98" s="1713" t="str">
        <f>IF(AA98="","",AA100/AA98)</f>
        <v/>
      </c>
      <c r="AG98" s="1714"/>
      <c r="AH98" s="1715"/>
      <c r="AI98" s="1292"/>
      <c r="AJ98" s="1293"/>
      <c r="AK98" s="1293"/>
      <c r="AL98" s="1293"/>
      <c r="AM98" s="1294"/>
      <c r="AN98" s="1725"/>
      <c r="AO98" s="1726"/>
      <c r="AP98" s="1726"/>
      <c r="AQ98" s="1727"/>
      <c r="AR98" s="4"/>
      <c r="AS98" s="4"/>
      <c r="AT98" s="4"/>
      <c r="AU98" s="4"/>
      <c r="AV98" s="50"/>
    </row>
    <row r="99" spans="1:48" ht="11.25" customHeight="1" x14ac:dyDescent="0.15">
      <c r="A99" s="4"/>
      <c r="B99" s="1597"/>
      <c r="C99" s="1529"/>
      <c r="D99" s="1530"/>
      <c r="E99" s="1530"/>
      <c r="F99" s="1530"/>
      <c r="G99" s="1531"/>
      <c r="H99" s="1577"/>
      <c r="I99" s="1578"/>
      <c r="J99" s="1578"/>
      <c r="K99" s="1578"/>
      <c r="L99" s="1578"/>
      <c r="M99" s="1578"/>
      <c r="N99" s="1578"/>
      <c r="O99" s="1578"/>
      <c r="P99" s="1578"/>
      <c r="Q99" s="1579"/>
      <c r="R99" s="131"/>
      <c r="S99" s="1589"/>
      <c r="T99" s="1590"/>
      <c r="U99" s="1590"/>
      <c r="V99" s="1590"/>
      <c r="W99" s="1590"/>
      <c r="X99" s="1590"/>
      <c r="Y99" s="1590"/>
      <c r="Z99" s="1591"/>
      <c r="AA99" s="1709"/>
      <c r="AB99" s="1710"/>
      <c r="AC99" s="1710"/>
      <c r="AD99" s="1710"/>
      <c r="AE99" s="1712"/>
      <c r="AF99" s="1716"/>
      <c r="AG99" s="1717"/>
      <c r="AH99" s="1718"/>
      <c r="AI99" s="1292"/>
      <c r="AJ99" s="1293"/>
      <c r="AK99" s="1293"/>
      <c r="AL99" s="1293"/>
      <c r="AM99" s="1294"/>
      <c r="AN99" s="1725"/>
      <c r="AO99" s="1726"/>
      <c r="AP99" s="1726"/>
      <c r="AQ99" s="1727"/>
      <c r="AR99" s="4"/>
      <c r="AS99" s="4"/>
      <c r="AT99" s="4"/>
      <c r="AU99" s="4"/>
      <c r="AV99" s="50"/>
    </row>
    <row r="100" spans="1:48" ht="11.25" customHeight="1" x14ac:dyDescent="0.15">
      <c r="A100" s="4"/>
      <c r="B100" s="1597"/>
      <c r="C100" s="1529"/>
      <c r="D100" s="1530"/>
      <c r="E100" s="1530"/>
      <c r="F100" s="1530"/>
      <c r="G100" s="1531"/>
      <c r="H100" s="1577"/>
      <c r="I100" s="1578"/>
      <c r="J100" s="1578"/>
      <c r="K100" s="1578"/>
      <c r="L100" s="1578"/>
      <c r="M100" s="1578"/>
      <c r="N100" s="1578"/>
      <c r="O100" s="1578"/>
      <c r="P100" s="1578"/>
      <c r="Q100" s="1579"/>
      <c r="R100" s="1695" t="s">
        <v>255</v>
      </c>
      <c r="S100" s="1532" t="s">
        <v>32</v>
      </c>
      <c r="T100" s="1533"/>
      <c r="U100" s="1533"/>
      <c r="V100" s="1533"/>
      <c r="W100" s="1533"/>
      <c r="X100" s="1533"/>
      <c r="Y100" s="1533"/>
      <c r="Z100" s="1534"/>
      <c r="AA100" s="1707"/>
      <c r="AB100" s="1708"/>
      <c r="AC100" s="1708"/>
      <c r="AD100" s="1708"/>
      <c r="AE100" s="1711" t="s">
        <v>45</v>
      </c>
      <c r="AF100" s="1716"/>
      <c r="AG100" s="1717"/>
      <c r="AH100" s="1718"/>
      <c r="AI100" s="1292"/>
      <c r="AJ100" s="1293"/>
      <c r="AK100" s="1293"/>
      <c r="AL100" s="1293"/>
      <c r="AM100" s="1294"/>
      <c r="AN100" s="1725"/>
      <c r="AO100" s="1726"/>
      <c r="AP100" s="1726"/>
      <c r="AQ100" s="1727"/>
      <c r="AR100" s="4"/>
      <c r="AS100" s="4"/>
      <c r="AT100" s="4"/>
      <c r="AU100" s="4"/>
      <c r="AV100" s="50"/>
    </row>
    <row r="101" spans="1:48" ht="11.25" customHeight="1" x14ac:dyDescent="0.15">
      <c r="A101" s="4"/>
      <c r="B101" s="1597"/>
      <c r="C101" s="1529"/>
      <c r="D101" s="1530"/>
      <c r="E101" s="1530"/>
      <c r="F101" s="1530"/>
      <c r="G101" s="1531"/>
      <c r="H101" s="1577"/>
      <c r="I101" s="1578"/>
      <c r="J101" s="1578"/>
      <c r="K101" s="1578"/>
      <c r="L101" s="1578"/>
      <c r="M101" s="1578"/>
      <c r="N101" s="1578"/>
      <c r="O101" s="1578"/>
      <c r="P101" s="1578"/>
      <c r="Q101" s="1579"/>
      <c r="R101" s="1696"/>
      <c r="S101" s="1577"/>
      <c r="T101" s="1578"/>
      <c r="U101" s="1578"/>
      <c r="V101" s="1578"/>
      <c r="W101" s="1578"/>
      <c r="X101" s="1578"/>
      <c r="Y101" s="1578"/>
      <c r="Z101" s="1579"/>
      <c r="AA101" s="1709"/>
      <c r="AB101" s="1710"/>
      <c r="AC101" s="1710"/>
      <c r="AD101" s="1710"/>
      <c r="AE101" s="1712"/>
      <c r="AF101" s="1719"/>
      <c r="AG101" s="1720"/>
      <c r="AH101" s="1721"/>
      <c r="AI101" s="1292"/>
      <c r="AJ101" s="1293"/>
      <c r="AK101" s="1293"/>
      <c r="AL101" s="1293"/>
      <c r="AM101" s="1294"/>
      <c r="AN101" s="1725"/>
      <c r="AO101" s="1726"/>
      <c r="AP101" s="1726"/>
      <c r="AQ101" s="1727"/>
      <c r="AR101" s="4"/>
      <c r="AS101" s="4"/>
      <c r="AT101" s="4"/>
      <c r="AU101" s="4"/>
      <c r="AV101" s="50"/>
    </row>
    <row r="102" spans="1:48" ht="11.25" customHeight="1" x14ac:dyDescent="0.15">
      <c r="A102" s="4"/>
      <c r="B102" s="1597"/>
      <c r="C102" s="1529"/>
      <c r="D102" s="1530"/>
      <c r="E102" s="1530"/>
      <c r="F102" s="1530"/>
      <c r="G102" s="1531"/>
      <c r="H102" s="1577"/>
      <c r="I102" s="1578"/>
      <c r="J102" s="1578"/>
      <c r="K102" s="1578"/>
      <c r="L102" s="1578"/>
      <c r="M102" s="1578"/>
      <c r="N102" s="1578"/>
      <c r="O102" s="1578"/>
      <c r="P102" s="1578"/>
      <c r="Q102" s="1579"/>
      <c r="R102" s="1532" t="s">
        <v>70</v>
      </c>
      <c r="S102" s="1533"/>
      <c r="T102" s="1533"/>
      <c r="U102" s="1533"/>
      <c r="V102" s="1533"/>
      <c r="W102" s="1533"/>
      <c r="X102" s="1533"/>
      <c r="Y102" s="1533"/>
      <c r="Z102" s="1533"/>
      <c r="AA102" s="1533"/>
      <c r="AB102" s="1533"/>
      <c r="AC102" s="1533"/>
      <c r="AD102" s="1533"/>
      <c r="AE102" s="1533"/>
      <c r="AF102" s="1533"/>
      <c r="AG102" s="1533"/>
      <c r="AH102" s="1534"/>
      <c r="AI102" s="1662"/>
      <c r="AJ102" s="1663"/>
      <c r="AK102" s="1663"/>
      <c r="AL102" s="1663"/>
      <c r="AM102" s="1664"/>
      <c r="AN102" s="1686"/>
      <c r="AO102" s="1687"/>
      <c r="AP102" s="1687"/>
      <c r="AQ102" s="1688"/>
      <c r="AR102" s="4"/>
      <c r="AS102" s="4"/>
      <c r="AT102" s="4"/>
      <c r="AU102" s="4"/>
      <c r="AV102" s="50"/>
    </row>
    <row r="103" spans="1:48" ht="7.5" customHeight="1" x14ac:dyDescent="0.15">
      <c r="A103" s="4"/>
      <c r="B103" s="1597"/>
      <c r="C103" s="1529"/>
      <c r="D103" s="1530"/>
      <c r="E103" s="1530"/>
      <c r="F103" s="1530"/>
      <c r="G103" s="1531"/>
      <c r="H103" s="1577"/>
      <c r="I103" s="1578"/>
      <c r="J103" s="1578"/>
      <c r="K103" s="1578"/>
      <c r="L103" s="1578"/>
      <c r="M103" s="1578"/>
      <c r="N103" s="1578"/>
      <c r="O103" s="1578"/>
      <c r="P103" s="1578"/>
      <c r="Q103" s="1579"/>
      <c r="R103" s="1577"/>
      <c r="S103" s="1578"/>
      <c r="T103" s="1578"/>
      <c r="U103" s="1578"/>
      <c r="V103" s="1578"/>
      <c r="W103" s="1578"/>
      <c r="X103" s="1578"/>
      <c r="Y103" s="1578"/>
      <c r="Z103" s="1578"/>
      <c r="AA103" s="1578"/>
      <c r="AB103" s="1578"/>
      <c r="AC103" s="1578"/>
      <c r="AD103" s="1578"/>
      <c r="AE103" s="1578"/>
      <c r="AF103" s="1578"/>
      <c r="AG103" s="1578"/>
      <c r="AH103" s="1579"/>
      <c r="AI103" s="1665"/>
      <c r="AJ103" s="1666"/>
      <c r="AK103" s="1666"/>
      <c r="AL103" s="1666"/>
      <c r="AM103" s="1667"/>
      <c r="AN103" s="1689"/>
      <c r="AO103" s="1690"/>
      <c r="AP103" s="1690"/>
      <c r="AQ103" s="1691"/>
      <c r="AR103" s="4"/>
      <c r="AS103" s="4"/>
      <c r="AT103" s="4"/>
      <c r="AU103" s="4"/>
      <c r="AV103" s="50"/>
    </row>
    <row r="104" spans="1:48" ht="11.25" customHeight="1" x14ac:dyDescent="0.15">
      <c r="A104" s="4"/>
      <c r="B104" s="1597"/>
      <c r="C104" s="1529"/>
      <c r="D104" s="1530"/>
      <c r="E104" s="1530"/>
      <c r="F104" s="1530"/>
      <c r="G104" s="1531"/>
      <c r="H104" s="1577"/>
      <c r="I104" s="1578"/>
      <c r="J104" s="1578"/>
      <c r="K104" s="1578"/>
      <c r="L104" s="1578"/>
      <c r="M104" s="1578"/>
      <c r="N104" s="1578"/>
      <c r="O104" s="1578"/>
      <c r="P104" s="1578"/>
      <c r="Q104" s="1579"/>
      <c r="R104" s="1589"/>
      <c r="S104" s="1590"/>
      <c r="T104" s="1590"/>
      <c r="U104" s="1590"/>
      <c r="V104" s="1590"/>
      <c r="W104" s="1590"/>
      <c r="X104" s="1590"/>
      <c r="Y104" s="1590"/>
      <c r="Z104" s="1590"/>
      <c r="AA104" s="1590"/>
      <c r="AB104" s="1590"/>
      <c r="AC104" s="1590"/>
      <c r="AD104" s="1590"/>
      <c r="AE104" s="1590"/>
      <c r="AF104" s="1590"/>
      <c r="AG104" s="1590"/>
      <c r="AH104" s="1591"/>
      <c r="AI104" s="1668"/>
      <c r="AJ104" s="1669"/>
      <c r="AK104" s="1669"/>
      <c r="AL104" s="1669"/>
      <c r="AM104" s="1670"/>
      <c r="AN104" s="1692"/>
      <c r="AO104" s="1693"/>
      <c r="AP104" s="1693"/>
      <c r="AQ104" s="1694"/>
      <c r="AR104" s="4"/>
      <c r="AS104" s="4"/>
      <c r="AT104" s="4"/>
      <c r="AU104" s="4"/>
      <c r="AV104" s="50"/>
    </row>
    <row r="105" spans="1:48" ht="11.25" customHeight="1" x14ac:dyDescent="0.15">
      <c r="A105" s="4"/>
      <c r="B105" s="1597"/>
      <c r="C105" s="1529"/>
      <c r="D105" s="1530"/>
      <c r="E105" s="1530"/>
      <c r="F105" s="1530"/>
      <c r="G105" s="1531"/>
      <c r="H105" s="1577"/>
      <c r="I105" s="1578"/>
      <c r="J105" s="1578"/>
      <c r="K105" s="1578"/>
      <c r="L105" s="1578"/>
      <c r="M105" s="1578"/>
      <c r="N105" s="1578"/>
      <c r="O105" s="1578"/>
      <c r="P105" s="1578"/>
      <c r="Q105" s="1579"/>
      <c r="R105" s="1532" t="s">
        <v>77</v>
      </c>
      <c r="S105" s="1533"/>
      <c r="T105" s="1533"/>
      <c r="U105" s="1533"/>
      <c r="V105" s="1533"/>
      <c r="W105" s="1533"/>
      <c r="X105" s="1533"/>
      <c r="Y105" s="1533"/>
      <c r="Z105" s="1533"/>
      <c r="AA105" s="1533"/>
      <c r="AB105" s="1533"/>
      <c r="AC105" s="1533"/>
      <c r="AD105" s="1533"/>
      <c r="AE105" s="1533"/>
      <c r="AF105" s="1533"/>
      <c r="AG105" s="1533"/>
      <c r="AH105" s="1534"/>
      <c r="AI105" s="1270">
        <v>1</v>
      </c>
      <c r="AJ105" s="1271"/>
      <c r="AK105" s="1271"/>
      <c r="AL105" s="1271"/>
      <c r="AM105" s="1272"/>
      <c r="AN105" s="1722" t="str">
        <f>IF(OR(AF113="",AN96=0,AN96="",AF113&gt;1),"",IF(AA113/AA111&gt;=0.3,1,0))</f>
        <v/>
      </c>
      <c r="AO105" s="1723"/>
      <c r="AP105" s="1723"/>
      <c r="AQ105" s="1724"/>
      <c r="AR105" s="4"/>
      <c r="AS105" s="4"/>
      <c r="AT105" s="4"/>
      <c r="AU105" s="4"/>
      <c r="AV105" s="50"/>
    </row>
    <row r="106" spans="1:48" ht="11.25" customHeight="1" x14ac:dyDescent="0.15">
      <c r="A106" s="4"/>
      <c r="B106" s="1597"/>
      <c r="C106" s="1529"/>
      <c r="D106" s="1530"/>
      <c r="E106" s="1530"/>
      <c r="F106" s="1530"/>
      <c r="G106" s="1531"/>
      <c r="H106" s="1577"/>
      <c r="I106" s="1578"/>
      <c r="J106" s="1578"/>
      <c r="K106" s="1578"/>
      <c r="L106" s="1578"/>
      <c r="M106" s="1578"/>
      <c r="N106" s="1578"/>
      <c r="O106" s="1578"/>
      <c r="P106" s="1578"/>
      <c r="Q106" s="1579"/>
      <c r="R106" s="1577"/>
      <c r="S106" s="1578"/>
      <c r="T106" s="1578"/>
      <c r="U106" s="1578"/>
      <c r="V106" s="1578"/>
      <c r="W106" s="1578"/>
      <c r="X106" s="1578"/>
      <c r="Y106" s="1578"/>
      <c r="Z106" s="1578"/>
      <c r="AA106" s="1578"/>
      <c r="AB106" s="1578"/>
      <c r="AC106" s="1578"/>
      <c r="AD106" s="1578"/>
      <c r="AE106" s="1578"/>
      <c r="AF106" s="1578"/>
      <c r="AG106" s="1578"/>
      <c r="AH106" s="1579"/>
      <c r="AI106" s="1292"/>
      <c r="AJ106" s="1293"/>
      <c r="AK106" s="1293"/>
      <c r="AL106" s="1293"/>
      <c r="AM106" s="1294"/>
      <c r="AN106" s="1725"/>
      <c r="AO106" s="1726"/>
      <c r="AP106" s="1726"/>
      <c r="AQ106" s="1727"/>
      <c r="AR106" s="4"/>
      <c r="AS106" s="4"/>
      <c r="AT106" s="4"/>
      <c r="AU106" s="4"/>
      <c r="AV106" s="50"/>
    </row>
    <row r="107" spans="1:48" ht="11.25" customHeight="1" x14ac:dyDescent="0.15">
      <c r="A107" s="4"/>
      <c r="B107" s="1597"/>
      <c r="C107" s="1529"/>
      <c r="D107" s="1530"/>
      <c r="E107" s="1530"/>
      <c r="F107" s="1530"/>
      <c r="G107" s="1531"/>
      <c r="H107" s="1577"/>
      <c r="I107" s="1578"/>
      <c r="J107" s="1578"/>
      <c r="K107" s="1578"/>
      <c r="L107" s="1578"/>
      <c r="M107" s="1578"/>
      <c r="N107" s="1578"/>
      <c r="O107" s="1578"/>
      <c r="P107" s="1578"/>
      <c r="Q107" s="1579"/>
      <c r="R107" s="1695" t="s">
        <v>256</v>
      </c>
      <c r="S107" s="1532" t="s">
        <v>32</v>
      </c>
      <c r="T107" s="1533"/>
      <c r="U107" s="1533"/>
      <c r="V107" s="1533"/>
      <c r="W107" s="1533"/>
      <c r="X107" s="1533"/>
      <c r="Y107" s="1533"/>
      <c r="Z107" s="1534"/>
      <c r="AA107" s="1707"/>
      <c r="AB107" s="1708"/>
      <c r="AC107" s="1708"/>
      <c r="AD107" s="1708"/>
      <c r="AE107" s="1711" t="s">
        <v>45</v>
      </c>
      <c r="AF107" s="1671"/>
      <c r="AG107" s="1672"/>
      <c r="AH107" s="1673"/>
      <c r="AI107" s="1292"/>
      <c r="AJ107" s="1293"/>
      <c r="AK107" s="1293"/>
      <c r="AL107" s="1293"/>
      <c r="AM107" s="1294"/>
      <c r="AN107" s="1725"/>
      <c r="AO107" s="1726"/>
      <c r="AP107" s="1726"/>
      <c r="AQ107" s="1727"/>
      <c r="AR107" s="4"/>
      <c r="AS107" s="4"/>
      <c r="AT107" s="4"/>
      <c r="AU107" s="4"/>
      <c r="AV107" s="50"/>
    </row>
    <row r="108" spans="1:48" ht="11.25" customHeight="1" x14ac:dyDescent="0.15">
      <c r="A108" s="4"/>
      <c r="B108" s="1597"/>
      <c r="C108" s="1529"/>
      <c r="D108" s="1530"/>
      <c r="E108" s="1530"/>
      <c r="F108" s="1530"/>
      <c r="G108" s="1531"/>
      <c r="H108" s="1577"/>
      <c r="I108" s="1578"/>
      <c r="J108" s="1578"/>
      <c r="K108" s="1578"/>
      <c r="L108" s="1578"/>
      <c r="M108" s="1578"/>
      <c r="N108" s="1578"/>
      <c r="O108" s="1578"/>
      <c r="P108" s="1578"/>
      <c r="Q108" s="1579"/>
      <c r="R108" s="1695"/>
      <c r="S108" s="1577"/>
      <c r="T108" s="1578"/>
      <c r="U108" s="1578"/>
      <c r="V108" s="1578"/>
      <c r="W108" s="1578"/>
      <c r="X108" s="1578"/>
      <c r="Y108" s="1578"/>
      <c r="Z108" s="1579"/>
      <c r="AA108" s="1709"/>
      <c r="AB108" s="1710"/>
      <c r="AC108" s="1710"/>
      <c r="AD108" s="1710"/>
      <c r="AE108" s="1712"/>
      <c r="AF108" s="1674"/>
      <c r="AG108" s="1675"/>
      <c r="AH108" s="1676"/>
      <c r="AI108" s="1292"/>
      <c r="AJ108" s="1293"/>
      <c r="AK108" s="1293"/>
      <c r="AL108" s="1293"/>
      <c r="AM108" s="1294"/>
      <c r="AN108" s="1725"/>
      <c r="AO108" s="1726"/>
      <c r="AP108" s="1726"/>
      <c r="AQ108" s="1727"/>
      <c r="AR108" s="4"/>
      <c r="AS108" s="4"/>
      <c r="AT108" s="4"/>
      <c r="AU108" s="4"/>
      <c r="AV108" s="50"/>
    </row>
    <row r="109" spans="1:48" ht="11.25" customHeight="1" x14ac:dyDescent="0.15">
      <c r="A109" s="4"/>
      <c r="B109" s="1597"/>
      <c r="C109" s="1529"/>
      <c r="D109" s="1530"/>
      <c r="E109" s="1530"/>
      <c r="F109" s="1530"/>
      <c r="G109" s="1531"/>
      <c r="H109" s="1577"/>
      <c r="I109" s="1578"/>
      <c r="J109" s="1578"/>
      <c r="K109" s="1578"/>
      <c r="L109" s="1578"/>
      <c r="M109" s="1578"/>
      <c r="N109" s="1578"/>
      <c r="O109" s="1578"/>
      <c r="P109" s="1578"/>
      <c r="Q109" s="1579"/>
      <c r="R109" s="1532" t="s">
        <v>114</v>
      </c>
      <c r="S109" s="1533"/>
      <c r="T109" s="1533"/>
      <c r="U109" s="1533"/>
      <c r="V109" s="1533"/>
      <c r="W109" s="1533"/>
      <c r="X109" s="1533"/>
      <c r="Y109" s="1533"/>
      <c r="Z109" s="1533"/>
      <c r="AA109" s="1533"/>
      <c r="AB109" s="1533"/>
      <c r="AC109" s="1533"/>
      <c r="AD109" s="1533"/>
      <c r="AE109" s="1533"/>
      <c r="AF109" s="1533"/>
      <c r="AG109" s="1533"/>
      <c r="AH109" s="1534"/>
      <c r="AI109" s="1292"/>
      <c r="AJ109" s="1293"/>
      <c r="AK109" s="1293"/>
      <c r="AL109" s="1293"/>
      <c r="AM109" s="1294"/>
      <c r="AN109" s="1725"/>
      <c r="AO109" s="1726"/>
      <c r="AP109" s="1726"/>
      <c r="AQ109" s="1727"/>
      <c r="AR109" s="4"/>
      <c r="AS109" s="4"/>
      <c r="AT109" s="4"/>
      <c r="AU109" s="4"/>
      <c r="AV109" s="50"/>
    </row>
    <row r="110" spans="1:48" ht="11.25" customHeight="1" x14ac:dyDescent="0.15">
      <c r="A110" s="4"/>
      <c r="B110" s="1597"/>
      <c r="C110" s="1529"/>
      <c r="D110" s="1530"/>
      <c r="E110" s="1530"/>
      <c r="F110" s="1530"/>
      <c r="G110" s="1531"/>
      <c r="H110" s="1577"/>
      <c r="I110" s="1578"/>
      <c r="J110" s="1578"/>
      <c r="K110" s="1578"/>
      <c r="L110" s="1578"/>
      <c r="M110" s="1578"/>
      <c r="N110" s="1578"/>
      <c r="O110" s="1578"/>
      <c r="P110" s="1578"/>
      <c r="Q110" s="1579"/>
      <c r="R110" s="1577"/>
      <c r="S110" s="1578"/>
      <c r="T110" s="1578"/>
      <c r="U110" s="1578"/>
      <c r="V110" s="1578"/>
      <c r="W110" s="1578"/>
      <c r="X110" s="1578"/>
      <c r="Y110" s="1578"/>
      <c r="Z110" s="1578"/>
      <c r="AA110" s="1578"/>
      <c r="AB110" s="1578"/>
      <c r="AC110" s="1578"/>
      <c r="AD110" s="1578"/>
      <c r="AE110" s="1578"/>
      <c r="AF110" s="1578"/>
      <c r="AG110" s="1578"/>
      <c r="AH110" s="1579"/>
      <c r="AI110" s="1292"/>
      <c r="AJ110" s="1293"/>
      <c r="AK110" s="1293"/>
      <c r="AL110" s="1293"/>
      <c r="AM110" s="1294"/>
      <c r="AN110" s="1725"/>
      <c r="AO110" s="1726"/>
      <c r="AP110" s="1726"/>
      <c r="AQ110" s="1727"/>
      <c r="AR110" s="4"/>
      <c r="AS110" s="4"/>
      <c r="AT110" s="4"/>
      <c r="AU110" s="4"/>
      <c r="AV110" s="50"/>
    </row>
    <row r="111" spans="1:48" ht="11.25" customHeight="1" x14ac:dyDescent="0.15">
      <c r="A111" s="4"/>
      <c r="B111" s="1597"/>
      <c r="C111" s="1529"/>
      <c r="D111" s="1530"/>
      <c r="E111" s="1530"/>
      <c r="F111" s="1530"/>
      <c r="G111" s="1531"/>
      <c r="H111" s="1577"/>
      <c r="I111" s="1578"/>
      <c r="J111" s="1578"/>
      <c r="K111" s="1578"/>
      <c r="L111" s="1578"/>
      <c r="M111" s="1578"/>
      <c r="N111" s="1578"/>
      <c r="O111" s="1578"/>
      <c r="P111" s="1578"/>
      <c r="Q111" s="1579"/>
      <c r="R111" s="1695" t="s">
        <v>257</v>
      </c>
      <c r="S111" s="1532" t="s">
        <v>32</v>
      </c>
      <c r="T111" s="1533"/>
      <c r="U111" s="1533"/>
      <c r="V111" s="1533"/>
      <c r="W111" s="1533"/>
      <c r="X111" s="1533"/>
      <c r="Y111" s="1533"/>
      <c r="Z111" s="1534"/>
      <c r="AA111" s="1731" t="str">
        <f>IF(AA107="","",AA100-AA107)</f>
        <v/>
      </c>
      <c r="AB111" s="1732"/>
      <c r="AC111" s="1732"/>
      <c r="AD111" s="1732"/>
      <c r="AE111" s="1711" t="s">
        <v>45</v>
      </c>
      <c r="AF111" s="1671"/>
      <c r="AG111" s="1672"/>
      <c r="AH111" s="1673"/>
      <c r="AI111" s="1292"/>
      <c r="AJ111" s="1293"/>
      <c r="AK111" s="1293"/>
      <c r="AL111" s="1293"/>
      <c r="AM111" s="1294"/>
      <c r="AN111" s="1725"/>
      <c r="AO111" s="1726"/>
      <c r="AP111" s="1726"/>
      <c r="AQ111" s="1727"/>
      <c r="AR111" s="4"/>
      <c r="AS111" s="4"/>
      <c r="AT111" s="4"/>
      <c r="AU111" s="4"/>
      <c r="AV111" s="50"/>
    </row>
    <row r="112" spans="1:48" ht="11.25" customHeight="1" x14ac:dyDescent="0.15">
      <c r="A112" s="4"/>
      <c r="B112" s="1597"/>
      <c r="C112" s="1529"/>
      <c r="D112" s="1530"/>
      <c r="E112" s="1530"/>
      <c r="F112" s="1530"/>
      <c r="G112" s="1531"/>
      <c r="H112" s="1577"/>
      <c r="I112" s="1578"/>
      <c r="J112" s="1578"/>
      <c r="K112" s="1578"/>
      <c r="L112" s="1578"/>
      <c r="M112" s="1578"/>
      <c r="N112" s="1578"/>
      <c r="O112" s="1578"/>
      <c r="P112" s="1578"/>
      <c r="Q112" s="1579"/>
      <c r="R112" s="1695"/>
      <c r="S112" s="1577"/>
      <c r="T112" s="1578"/>
      <c r="U112" s="1578"/>
      <c r="V112" s="1578"/>
      <c r="W112" s="1578"/>
      <c r="X112" s="1578"/>
      <c r="Y112" s="1578"/>
      <c r="Z112" s="1579"/>
      <c r="AA112" s="1733"/>
      <c r="AB112" s="1734"/>
      <c r="AC112" s="1734"/>
      <c r="AD112" s="1734"/>
      <c r="AE112" s="1712"/>
      <c r="AF112" s="1674"/>
      <c r="AG112" s="1675"/>
      <c r="AH112" s="1676"/>
      <c r="AI112" s="1292"/>
      <c r="AJ112" s="1293"/>
      <c r="AK112" s="1293"/>
      <c r="AL112" s="1293"/>
      <c r="AM112" s="1294"/>
      <c r="AN112" s="1725"/>
      <c r="AO112" s="1726"/>
      <c r="AP112" s="1726"/>
      <c r="AQ112" s="1727"/>
      <c r="AR112" s="4"/>
      <c r="AS112" s="4"/>
      <c r="AT112" s="4"/>
      <c r="AU112" s="4"/>
      <c r="AV112" s="50"/>
    </row>
    <row r="113" spans="1:60" ht="11.25" customHeight="1" x14ac:dyDescent="0.15">
      <c r="A113" s="4"/>
      <c r="B113" s="1597"/>
      <c r="C113" s="1529"/>
      <c r="D113" s="1530"/>
      <c r="E113" s="1530"/>
      <c r="F113" s="1530"/>
      <c r="G113" s="1531"/>
      <c r="H113" s="1577"/>
      <c r="I113" s="1578"/>
      <c r="J113" s="1578"/>
      <c r="K113" s="1578"/>
      <c r="L113" s="1578"/>
      <c r="M113" s="1578"/>
      <c r="N113" s="1578"/>
      <c r="O113" s="1578"/>
      <c r="P113" s="1578"/>
      <c r="Q113" s="1579"/>
      <c r="R113" s="131"/>
      <c r="S113" s="1745"/>
      <c r="T113" s="1532" t="s">
        <v>46</v>
      </c>
      <c r="U113" s="1533"/>
      <c r="V113" s="1533"/>
      <c r="W113" s="1533"/>
      <c r="X113" s="1533"/>
      <c r="Y113" s="1533"/>
      <c r="Z113" s="1534"/>
      <c r="AA113" s="1707"/>
      <c r="AB113" s="1708"/>
      <c r="AC113" s="1708"/>
      <c r="AD113" s="1708"/>
      <c r="AE113" s="1711" t="s">
        <v>45</v>
      </c>
      <c r="AF113" s="1747" t="str">
        <f>IF(OR(AA113="",AA113=""),"",AA113/AA111)</f>
        <v/>
      </c>
      <c r="AG113" s="1748"/>
      <c r="AH113" s="1749"/>
      <c r="AI113" s="1292"/>
      <c r="AJ113" s="1293"/>
      <c r="AK113" s="1293"/>
      <c r="AL113" s="1293"/>
      <c r="AM113" s="1294"/>
      <c r="AN113" s="1725"/>
      <c r="AO113" s="1726"/>
      <c r="AP113" s="1726"/>
      <c r="AQ113" s="1727"/>
      <c r="AR113" s="4"/>
      <c r="AS113" s="4"/>
      <c r="AT113" s="4"/>
      <c r="AU113" s="4"/>
      <c r="AV113" s="50"/>
    </row>
    <row r="114" spans="1:60" ht="11.25" customHeight="1" x14ac:dyDescent="0.15">
      <c r="A114" s="4"/>
      <c r="B114" s="1598"/>
      <c r="C114" s="1593"/>
      <c r="D114" s="1594"/>
      <c r="E114" s="1594"/>
      <c r="F114" s="1594"/>
      <c r="G114" s="1595"/>
      <c r="H114" s="1589"/>
      <c r="I114" s="1590"/>
      <c r="J114" s="1590"/>
      <c r="K114" s="1590"/>
      <c r="L114" s="1590"/>
      <c r="M114" s="1590"/>
      <c r="N114" s="1590"/>
      <c r="O114" s="1590"/>
      <c r="P114" s="1590"/>
      <c r="Q114" s="1591"/>
      <c r="R114" s="132"/>
      <c r="S114" s="1746"/>
      <c r="T114" s="1589"/>
      <c r="U114" s="1590"/>
      <c r="V114" s="1590"/>
      <c r="W114" s="1590"/>
      <c r="X114" s="1590"/>
      <c r="Y114" s="1590"/>
      <c r="Z114" s="1591"/>
      <c r="AA114" s="1709"/>
      <c r="AB114" s="1710"/>
      <c r="AC114" s="1710"/>
      <c r="AD114" s="1710"/>
      <c r="AE114" s="1712"/>
      <c r="AF114" s="1750"/>
      <c r="AG114" s="1751"/>
      <c r="AH114" s="1752"/>
      <c r="AI114" s="1276"/>
      <c r="AJ114" s="1277"/>
      <c r="AK114" s="1277"/>
      <c r="AL114" s="1277"/>
      <c r="AM114" s="1278"/>
      <c r="AN114" s="1728"/>
      <c r="AO114" s="1729"/>
      <c r="AP114" s="1729"/>
      <c r="AQ114" s="1730"/>
      <c r="AR114" s="4"/>
      <c r="AS114" s="4"/>
      <c r="AT114" s="4"/>
      <c r="AU114" s="4"/>
      <c r="AV114" s="50"/>
    </row>
    <row r="115" spans="1:60" ht="36" hidden="1" customHeight="1" x14ac:dyDescent="0.15">
      <c r="A115" s="4"/>
      <c r="B115" s="123"/>
      <c r="C115" s="1753"/>
      <c r="D115" s="1753"/>
      <c r="E115" s="1753"/>
      <c r="F115" s="1753"/>
      <c r="G115" s="1753"/>
      <c r="H115" s="1754"/>
      <c r="I115" s="1754"/>
      <c r="J115" s="1754"/>
      <c r="K115" s="1754"/>
      <c r="L115" s="1754"/>
      <c r="M115" s="1754"/>
      <c r="N115" s="1754"/>
      <c r="O115" s="1754"/>
      <c r="P115" s="1754"/>
      <c r="Q115" s="1754"/>
      <c r="R115" s="1754"/>
      <c r="S115" s="1754"/>
      <c r="T115" s="1754"/>
      <c r="U115" s="1754"/>
      <c r="V115" s="1754"/>
      <c r="W115" s="1754"/>
      <c r="X115" s="1754"/>
      <c r="Y115" s="1754"/>
      <c r="Z115" s="1754"/>
      <c r="AA115" s="1754"/>
      <c r="AB115" s="1754"/>
      <c r="AC115" s="1754"/>
      <c r="AD115" s="1754"/>
      <c r="AE115" s="1754"/>
      <c r="AF115" s="1755"/>
      <c r="AG115" s="1755"/>
      <c r="AH115" s="1756"/>
      <c r="AI115" s="1304"/>
      <c r="AJ115" s="1305"/>
      <c r="AK115" s="1305"/>
      <c r="AL115" s="1305"/>
      <c r="AM115" s="1306"/>
      <c r="AN115" s="1735"/>
      <c r="AO115" s="1736"/>
      <c r="AP115" s="1736"/>
      <c r="AQ115" s="1737"/>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70" t="s">
        <v>2</v>
      </c>
      <c r="AJ117" s="1271"/>
      <c r="AK117" s="1271"/>
      <c r="AL117" s="1271"/>
      <c r="AM117" s="1272"/>
      <c r="AN117" s="1722" t="str">
        <f>IF(SUM(AN78:AQ114)=0,"",SUM(AN78:AQ114))</f>
        <v/>
      </c>
      <c r="AO117" s="1723"/>
      <c r="AP117" s="1723"/>
      <c r="AQ117" s="1724"/>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76"/>
      <c r="AJ118" s="1277"/>
      <c r="AK118" s="1277"/>
      <c r="AL118" s="1277"/>
      <c r="AM118" s="1278"/>
      <c r="AN118" s="1728"/>
      <c r="AO118" s="1729"/>
      <c r="AP118" s="1729"/>
      <c r="AQ118" s="1730"/>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70" t="s">
        <v>6</v>
      </c>
      <c r="C126" s="1271"/>
      <c r="D126" s="1271"/>
      <c r="E126" s="1272"/>
      <c r="F126" s="1659" t="s">
        <v>60</v>
      </c>
      <c r="G126" s="1660"/>
      <c r="H126" s="1660"/>
      <c r="I126" s="1660"/>
      <c r="J126" s="1660"/>
      <c r="K126" s="1660"/>
      <c r="L126" s="1660"/>
      <c r="M126" s="1660"/>
      <c r="N126" s="1660"/>
      <c r="O126" s="1660"/>
      <c r="P126" s="1660"/>
      <c r="Q126" s="1660"/>
      <c r="R126" s="1660"/>
      <c r="S126" s="1660"/>
      <c r="T126" s="1660"/>
      <c r="U126" s="1660"/>
      <c r="V126" s="1660"/>
      <c r="W126" s="1660"/>
      <c r="X126" s="1738"/>
      <c r="Y126" s="1270" t="s">
        <v>59</v>
      </c>
      <c r="Z126" s="1271"/>
      <c r="AA126" s="1271"/>
      <c r="AB126" s="1271"/>
      <c r="AC126" s="1271"/>
      <c r="AD126" s="1271"/>
      <c r="AE126" s="1271"/>
      <c r="AF126" s="1271"/>
      <c r="AG126" s="1271"/>
      <c r="AH126" s="1271"/>
      <c r="AI126" s="1271"/>
      <c r="AJ126" s="1271"/>
      <c r="AK126" s="1271"/>
      <c r="AL126" s="1271"/>
      <c r="AM126" s="1272"/>
      <c r="AN126" s="1603" t="s">
        <v>62</v>
      </c>
      <c r="AO126" s="1604"/>
      <c r="AP126" s="1604"/>
      <c r="AQ126" s="1605"/>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92"/>
      <c r="C127" s="1293"/>
      <c r="D127" s="1293"/>
      <c r="E127" s="1294"/>
      <c r="F127" s="1661"/>
      <c r="G127" s="1396"/>
      <c r="H127" s="1396"/>
      <c r="I127" s="1396"/>
      <c r="J127" s="1396"/>
      <c r="K127" s="1396"/>
      <c r="L127" s="1396"/>
      <c r="M127" s="1396"/>
      <c r="N127" s="1396"/>
      <c r="O127" s="1396"/>
      <c r="P127" s="1396"/>
      <c r="Q127" s="1396"/>
      <c r="R127" s="1396"/>
      <c r="S127" s="1396"/>
      <c r="T127" s="1396"/>
      <c r="U127" s="1396"/>
      <c r="V127" s="1396"/>
      <c r="W127" s="1396"/>
      <c r="X127" s="1397"/>
      <c r="Y127" s="1292"/>
      <c r="Z127" s="1293"/>
      <c r="AA127" s="1293"/>
      <c r="AB127" s="1293"/>
      <c r="AC127" s="1293"/>
      <c r="AD127" s="1293"/>
      <c r="AE127" s="1293"/>
      <c r="AF127" s="1293"/>
      <c r="AG127" s="1293"/>
      <c r="AH127" s="1293"/>
      <c r="AI127" s="1293"/>
      <c r="AJ127" s="1293"/>
      <c r="AK127" s="1293"/>
      <c r="AL127" s="1293"/>
      <c r="AM127" s="1294"/>
      <c r="AN127" s="1739"/>
      <c r="AO127" s="1740"/>
      <c r="AP127" s="1740"/>
      <c r="AQ127" s="1741"/>
      <c r="AR127" s="4"/>
      <c r="AS127" s="4"/>
      <c r="AT127" s="4"/>
      <c r="AU127" s="4"/>
      <c r="AV127" s="50"/>
      <c r="AW127" s="1489" t="s">
        <v>267</v>
      </c>
      <c r="AX127" s="1490"/>
      <c r="AY127" s="1495" t="s">
        <v>268</v>
      </c>
      <c r="AZ127" s="1496"/>
      <c r="BA127" s="1496"/>
      <c r="BB127" s="1497"/>
      <c r="BC127" s="1496" t="s">
        <v>269</v>
      </c>
      <c r="BD127" s="1496"/>
      <c r="BE127" s="1496"/>
      <c r="BF127" s="1498"/>
      <c r="BG127" s="1499" t="s">
        <v>270</v>
      </c>
      <c r="BH127" s="1502" t="s">
        <v>271</v>
      </c>
    </row>
    <row r="128" spans="1:60" ht="7.5" customHeight="1" x14ac:dyDescent="0.15">
      <c r="A128" s="4"/>
      <c r="B128" s="1276"/>
      <c r="C128" s="1277"/>
      <c r="D128" s="1277"/>
      <c r="E128" s="1278"/>
      <c r="F128" s="1273"/>
      <c r="G128" s="1274"/>
      <c r="H128" s="1274"/>
      <c r="I128" s="1274"/>
      <c r="J128" s="1274"/>
      <c r="K128" s="1274"/>
      <c r="L128" s="1274"/>
      <c r="M128" s="1274"/>
      <c r="N128" s="1274"/>
      <c r="O128" s="1274"/>
      <c r="P128" s="1274"/>
      <c r="Q128" s="1274"/>
      <c r="R128" s="1274"/>
      <c r="S128" s="1274"/>
      <c r="T128" s="1274"/>
      <c r="U128" s="1274"/>
      <c r="V128" s="1274"/>
      <c r="W128" s="1274"/>
      <c r="X128" s="1275"/>
      <c r="Y128" s="1276"/>
      <c r="Z128" s="1277"/>
      <c r="AA128" s="1277"/>
      <c r="AB128" s="1277"/>
      <c r="AC128" s="1277"/>
      <c r="AD128" s="1277"/>
      <c r="AE128" s="1277"/>
      <c r="AF128" s="1277"/>
      <c r="AG128" s="1277"/>
      <c r="AH128" s="1277"/>
      <c r="AI128" s="1277"/>
      <c r="AJ128" s="1277"/>
      <c r="AK128" s="1277"/>
      <c r="AL128" s="1277"/>
      <c r="AM128" s="1278"/>
      <c r="AN128" s="1742"/>
      <c r="AO128" s="1743"/>
      <c r="AP128" s="1743"/>
      <c r="AQ128" s="1744"/>
      <c r="AR128" s="4"/>
      <c r="AS128" s="4"/>
      <c r="AT128" s="4"/>
      <c r="AU128" s="4"/>
      <c r="AV128" s="50"/>
      <c r="AW128" s="1491"/>
      <c r="AX128" s="1492"/>
      <c r="AY128" s="1505" t="s">
        <v>272</v>
      </c>
      <c r="AZ128" s="1506"/>
      <c r="BA128" s="1506"/>
      <c r="BB128" s="1506"/>
      <c r="BC128" s="1507" t="s">
        <v>273</v>
      </c>
      <c r="BD128" s="1506"/>
      <c r="BE128" s="1506"/>
      <c r="BF128" s="1508"/>
      <c r="BG128" s="1500"/>
      <c r="BH128" s="1503"/>
    </row>
    <row r="129" spans="1:60" ht="12.75" customHeight="1" x14ac:dyDescent="0.15">
      <c r="A129" s="4"/>
      <c r="B129" s="1596" t="s">
        <v>258</v>
      </c>
      <c r="C129" s="1603" t="s">
        <v>69</v>
      </c>
      <c r="D129" s="1604"/>
      <c r="E129" s="1604"/>
      <c r="F129" s="1757" t="s">
        <v>259</v>
      </c>
      <c r="G129" s="1757"/>
      <c r="H129" s="1757"/>
      <c r="I129" s="1757"/>
      <c r="J129" s="1757"/>
      <c r="K129" s="1757"/>
      <c r="L129" s="1757"/>
      <c r="M129" s="1757"/>
      <c r="N129" s="1757"/>
      <c r="O129" s="1757"/>
      <c r="P129" s="1757"/>
      <c r="Q129" s="1757"/>
      <c r="R129" s="1757"/>
      <c r="S129" s="1757"/>
      <c r="T129" s="1757"/>
      <c r="U129" s="1732" t="str">
        <f>IF($AX$125="","",VLOOKUP($AX$125,$AX$131:BF177,2,FALSE))</f>
        <v/>
      </c>
      <c r="V129" s="1732"/>
      <c r="W129" s="1708" t="s">
        <v>55</v>
      </c>
      <c r="X129" s="1759"/>
      <c r="Y129" s="1763" t="s">
        <v>61</v>
      </c>
      <c r="Z129" s="1764"/>
      <c r="AA129" s="1764"/>
      <c r="AB129" s="1764"/>
      <c r="AC129" s="1764"/>
      <c r="AD129" s="1764"/>
      <c r="AE129" s="1764"/>
      <c r="AF129" s="1764"/>
      <c r="AG129" s="1764"/>
      <c r="AH129" s="1764"/>
      <c r="AI129" s="1764"/>
      <c r="AJ129" s="1764"/>
      <c r="AK129" s="1764"/>
      <c r="AL129" s="1764"/>
      <c r="AM129" s="1765"/>
      <c r="AN129" s="1772" t="str">
        <f>IF($AX$125="","",VLOOKUP($AX$125,$AX$131:BY177,5,FALSE))</f>
        <v/>
      </c>
      <c r="AO129" s="1773"/>
      <c r="AP129" s="1773" t="str">
        <f>IF($AX$125="","",VLOOKUP($AX$125,$AX$131:CA177,2,FALSE))</f>
        <v/>
      </c>
      <c r="AQ129" s="1774"/>
      <c r="AR129" s="4"/>
      <c r="AS129" s="4"/>
      <c r="AT129" s="4"/>
      <c r="AU129" s="4"/>
      <c r="AV129" s="50"/>
      <c r="AW129" s="1491"/>
      <c r="AX129" s="1492"/>
      <c r="AY129" s="1509" t="s">
        <v>274</v>
      </c>
      <c r="AZ129" s="1510"/>
      <c r="BA129" s="1511" t="s">
        <v>275</v>
      </c>
      <c r="BB129" s="1512"/>
      <c r="BC129" s="1511" t="s">
        <v>274</v>
      </c>
      <c r="BD129" s="1510"/>
      <c r="BE129" s="1511" t="s">
        <v>275</v>
      </c>
      <c r="BF129" s="1513"/>
      <c r="BG129" s="1500"/>
      <c r="BH129" s="1503"/>
    </row>
    <row r="130" spans="1:60" ht="12.75" customHeight="1" thickBot="1" x14ac:dyDescent="0.2">
      <c r="A130" s="4"/>
      <c r="B130" s="1597"/>
      <c r="C130" s="1739"/>
      <c r="D130" s="1740"/>
      <c r="E130" s="1740"/>
      <c r="F130" s="1757"/>
      <c r="G130" s="1757"/>
      <c r="H130" s="1757"/>
      <c r="I130" s="1757"/>
      <c r="J130" s="1757"/>
      <c r="K130" s="1757"/>
      <c r="L130" s="1757"/>
      <c r="M130" s="1757"/>
      <c r="N130" s="1757"/>
      <c r="O130" s="1757"/>
      <c r="P130" s="1757"/>
      <c r="Q130" s="1757"/>
      <c r="R130" s="1757"/>
      <c r="S130" s="1757"/>
      <c r="T130" s="1757"/>
      <c r="U130" s="1758"/>
      <c r="V130" s="1758"/>
      <c r="W130" s="1760"/>
      <c r="X130" s="1761"/>
      <c r="Y130" s="1766"/>
      <c r="Z130" s="1767"/>
      <c r="AA130" s="1767"/>
      <c r="AB130" s="1767"/>
      <c r="AC130" s="1767"/>
      <c r="AD130" s="1767"/>
      <c r="AE130" s="1767"/>
      <c r="AF130" s="1767"/>
      <c r="AG130" s="1767"/>
      <c r="AH130" s="1767"/>
      <c r="AI130" s="1767"/>
      <c r="AJ130" s="1767"/>
      <c r="AK130" s="1767"/>
      <c r="AL130" s="1767"/>
      <c r="AM130" s="1768"/>
      <c r="AN130" s="1775"/>
      <c r="AO130" s="1776"/>
      <c r="AP130" s="1776"/>
      <c r="AQ130" s="1777"/>
      <c r="AR130" s="4"/>
      <c r="AS130" s="4"/>
      <c r="AT130" s="4"/>
      <c r="AU130" s="4"/>
      <c r="AV130" s="50"/>
      <c r="AW130" s="1493"/>
      <c r="AX130" s="1494"/>
      <c r="AY130" s="137" t="s">
        <v>276</v>
      </c>
      <c r="AZ130" s="138" t="s">
        <v>277</v>
      </c>
      <c r="BA130" s="139" t="s">
        <v>278</v>
      </c>
      <c r="BB130" s="138" t="s">
        <v>277</v>
      </c>
      <c r="BC130" s="139" t="s">
        <v>278</v>
      </c>
      <c r="BD130" s="138" t="s">
        <v>277</v>
      </c>
      <c r="BE130" s="139" t="s">
        <v>278</v>
      </c>
      <c r="BF130" s="140" t="s">
        <v>277</v>
      </c>
      <c r="BG130" s="1501"/>
      <c r="BH130" s="1504"/>
    </row>
    <row r="131" spans="1:60" ht="12.75" customHeight="1" x14ac:dyDescent="0.15">
      <c r="A131" s="4"/>
      <c r="B131" s="1597"/>
      <c r="C131" s="1739"/>
      <c r="D131" s="1740"/>
      <c r="E131" s="1740"/>
      <c r="F131" s="1757"/>
      <c r="G131" s="1757"/>
      <c r="H131" s="1757"/>
      <c r="I131" s="1757"/>
      <c r="J131" s="1757"/>
      <c r="K131" s="1757"/>
      <c r="L131" s="1757"/>
      <c r="M131" s="1757"/>
      <c r="N131" s="1757"/>
      <c r="O131" s="1757"/>
      <c r="P131" s="1757"/>
      <c r="Q131" s="1757"/>
      <c r="R131" s="1757"/>
      <c r="S131" s="1757"/>
      <c r="T131" s="1757"/>
      <c r="U131" s="1758"/>
      <c r="V131" s="1758"/>
      <c r="W131" s="1760"/>
      <c r="X131" s="1761"/>
      <c r="Y131" s="1766"/>
      <c r="Z131" s="1767"/>
      <c r="AA131" s="1767"/>
      <c r="AB131" s="1767"/>
      <c r="AC131" s="1767"/>
      <c r="AD131" s="1767"/>
      <c r="AE131" s="1767"/>
      <c r="AF131" s="1767"/>
      <c r="AG131" s="1767"/>
      <c r="AH131" s="1767"/>
      <c r="AI131" s="1767"/>
      <c r="AJ131" s="1767"/>
      <c r="AK131" s="1767"/>
      <c r="AL131" s="1767"/>
      <c r="AM131" s="1768"/>
      <c r="AN131" s="1775"/>
      <c r="AO131" s="1776"/>
      <c r="AP131" s="1776"/>
      <c r="AQ131" s="1777"/>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97"/>
      <c r="C132" s="1739"/>
      <c r="D132" s="1740"/>
      <c r="E132" s="1740"/>
      <c r="F132" s="1757"/>
      <c r="G132" s="1757"/>
      <c r="H132" s="1757"/>
      <c r="I132" s="1757"/>
      <c r="J132" s="1757"/>
      <c r="K132" s="1757"/>
      <c r="L132" s="1757"/>
      <c r="M132" s="1757"/>
      <c r="N132" s="1757"/>
      <c r="O132" s="1757"/>
      <c r="P132" s="1757"/>
      <c r="Q132" s="1757"/>
      <c r="R132" s="1757"/>
      <c r="S132" s="1757"/>
      <c r="T132" s="1757"/>
      <c r="U132" s="1734"/>
      <c r="V132" s="1734"/>
      <c r="W132" s="1710"/>
      <c r="X132" s="1762"/>
      <c r="Y132" s="1766"/>
      <c r="Z132" s="1767"/>
      <c r="AA132" s="1767"/>
      <c r="AB132" s="1767"/>
      <c r="AC132" s="1767"/>
      <c r="AD132" s="1767"/>
      <c r="AE132" s="1767"/>
      <c r="AF132" s="1767"/>
      <c r="AG132" s="1767"/>
      <c r="AH132" s="1767"/>
      <c r="AI132" s="1767"/>
      <c r="AJ132" s="1767"/>
      <c r="AK132" s="1767"/>
      <c r="AL132" s="1767"/>
      <c r="AM132" s="1768"/>
      <c r="AN132" s="1778"/>
      <c r="AO132" s="1779"/>
      <c r="AP132" s="1779"/>
      <c r="AQ132" s="1780"/>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97"/>
      <c r="C133" s="1739"/>
      <c r="D133" s="1740"/>
      <c r="E133" s="1740"/>
      <c r="F133" s="1757" t="s">
        <v>260</v>
      </c>
      <c r="G133" s="1757"/>
      <c r="H133" s="1757"/>
      <c r="I133" s="1757"/>
      <c r="J133" s="1757"/>
      <c r="K133" s="1757"/>
      <c r="L133" s="1757"/>
      <c r="M133" s="1757"/>
      <c r="N133" s="1757"/>
      <c r="O133" s="1757"/>
      <c r="P133" s="1757"/>
      <c r="Q133" s="1757"/>
      <c r="R133" s="1757"/>
      <c r="S133" s="1757"/>
      <c r="T133" s="1757"/>
      <c r="U133" s="1732" t="str">
        <f>IF($AX$125="","",VLOOKUP($AX$125,$AX$131:BF181,4,FALSE))</f>
        <v/>
      </c>
      <c r="V133" s="1732"/>
      <c r="W133" s="1708" t="s">
        <v>55</v>
      </c>
      <c r="X133" s="1759"/>
      <c r="Y133" s="1766"/>
      <c r="Z133" s="1767"/>
      <c r="AA133" s="1767"/>
      <c r="AB133" s="1767"/>
      <c r="AC133" s="1767"/>
      <c r="AD133" s="1767"/>
      <c r="AE133" s="1767"/>
      <c r="AF133" s="1767"/>
      <c r="AG133" s="1767"/>
      <c r="AH133" s="1767"/>
      <c r="AI133" s="1767"/>
      <c r="AJ133" s="1767"/>
      <c r="AK133" s="1767"/>
      <c r="AL133" s="1767"/>
      <c r="AM133" s="1768"/>
      <c r="AN133" s="1772" t="str">
        <f>IF($AX$125="","",VLOOKUP($AX$125,$AX$131:BY181,3,FALSE))</f>
        <v/>
      </c>
      <c r="AO133" s="1773"/>
      <c r="AP133" s="1773" t="str">
        <f>IF($AX$125="","",VLOOKUP($AX$125,$AX$131:CA181,2,FALSE))</f>
        <v/>
      </c>
      <c r="AQ133" s="1774"/>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97"/>
      <c r="C134" s="1739"/>
      <c r="D134" s="1740"/>
      <c r="E134" s="1740"/>
      <c r="F134" s="1757"/>
      <c r="G134" s="1757"/>
      <c r="H134" s="1757"/>
      <c r="I134" s="1757"/>
      <c r="J134" s="1757"/>
      <c r="K134" s="1757"/>
      <c r="L134" s="1757"/>
      <c r="M134" s="1757"/>
      <c r="N134" s="1757"/>
      <c r="O134" s="1757"/>
      <c r="P134" s="1757"/>
      <c r="Q134" s="1757"/>
      <c r="R134" s="1757"/>
      <c r="S134" s="1757"/>
      <c r="T134" s="1757"/>
      <c r="U134" s="1758"/>
      <c r="V134" s="1758"/>
      <c r="W134" s="1760"/>
      <c r="X134" s="1761"/>
      <c r="Y134" s="1766"/>
      <c r="Z134" s="1767"/>
      <c r="AA134" s="1767"/>
      <c r="AB134" s="1767"/>
      <c r="AC134" s="1767"/>
      <c r="AD134" s="1767"/>
      <c r="AE134" s="1767"/>
      <c r="AF134" s="1767"/>
      <c r="AG134" s="1767"/>
      <c r="AH134" s="1767"/>
      <c r="AI134" s="1767"/>
      <c r="AJ134" s="1767"/>
      <c r="AK134" s="1767"/>
      <c r="AL134" s="1767"/>
      <c r="AM134" s="1768"/>
      <c r="AN134" s="1775"/>
      <c r="AO134" s="1776"/>
      <c r="AP134" s="1776"/>
      <c r="AQ134" s="1777"/>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97"/>
      <c r="C135" s="1739"/>
      <c r="D135" s="1740"/>
      <c r="E135" s="1740"/>
      <c r="F135" s="1757"/>
      <c r="G135" s="1757"/>
      <c r="H135" s="1757"/>
      <c r="I135" s="1757"/>
      <c r="J135" s="1757"/>
      <c r="K135" s="1757"/>
      <c r="L135" s="1757"/>
      <c r="M135" s="1757"/>
      <c r="N135" s="1757"/>
      <c r="O135" s="1757"/>
      <c r="P135" s="1757"/>
      <c r="Q135" s="1757"/>
      <c r="R135" s="1757"/>
      <c r="S135" s="1757"/>
      <c r="T135" s="1757"/>
      <c r="U135" s="1758"/>
      <c r="V135" s="1758"/>
      <c r="W135" s="1760"/>
      <c r="X135" s="1761"/>
      <c r="Y135" s="1766"/>
      <c r="Z135" s="1767"/>
      <c r="AA135" s="1767"/>
      <c r="AB135" s="1767"/>
      <c r="AC135" s="1767"/>
      <c r="AD135" s="1767"/>
      <c r="AE135" s="1767"/>
      <c r="AF135" s="1767"/>
      <c r="AG135" s="1767"/>
      <c r="AH135" s="1767"/>
      <c r="AI135" s="1767"/>
      <c r="AJ135" s="1767"/>
      <c r="AK135" s="1767"/>
      <c r="AL135" s="1767"/>
      <c r="AM135" s="1768"/>
      <c r="AN135" s="1775"/>
      <c r="AO135" s="1776"/>
      <c r="AP135" s="1776"/>
      <c r="AQ135" s="1777"/>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98"/>
      <c r="C136" s="1742"/>
      <c r="D136" s="1743"/>
      <c r="E136" s="1743"/>
      <c r="F136" s="1757"/>
      <c r="G136" s="1757"/>
      <c r="H136" s="1757"/>
      <c r="I136" s="1757"/>
      <c r="J136" s="1757"/>
      <c r="K136" s="1757"/>
      <c r="L136" s="1757"/>
      <c r="M136" s="1757"/>
      <c r="N136" s="1757"/>
      <c r="O136" s="1757"/>
      <c r="P136" s="1757"/>
      <c r="Q136" s="1757"/>
      <c r="R136" s="1757"/>
      <c r="S136" s="1757"/>
      <c r="T136" s="1757"/>
      <c r="U136" s="1734"/>
      <c r="V136" s="1734"/>
      <c r="W136" s="1710"/>
      <c r="X136" s="1762"/>
      <c r="Y136" s="1766"/>
      <c r="Z136" s="1767"/>
      <c r="AA136" s="1767"/>
      <c r="AB136" s="1767"/>
      <c r="AC136" s="1767"/>
      <c r="AD136" s="1767"/>
      <c r="AE136" s="1767"/>
      <c r="AF136" s="1767"/>
      <c r="AG136" s="1767"/>
      <c r="AH136" s="1767"/>
      <c r="AI136" s="1767"/>
      <c r="AJ136" s="1767"/>
      <c r="AK136" s="1767"/>
      <c r="AL136" s="1767"/>
      <c r="AM136" s="1768"/>
      <c r="AN136" s="1778"/>
      <c r="AO136" s="1779"/>
      <c r="AP136" s="1779"/>
      <c r="AQ136" s="1780"/>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96" t="s">
        <v>261</v>
      </c>
      <c r="C137" s="1603" t="s">
        <v>68</v>
      </c>
      <c r="D137" s="1604"/>
      <c r="E137" s="1604"/>
      <c r="F137" s="1757" t="s">
        <v>262</v>
      </c>
      <c r="G137" s="1757"/>
      <c r="H137" s="1757"/>
      <c r="I137" s="1757"/>
      <c r="J137" s="1757"/>
      <c r="K137" s="1757"/>
      <c r="L137" s="1757"/>
      <c r="M137" s="1757"/>
      <c r="N137" s="1757"/>
      <c r="O137" s="1757"/>
      <c r="P137" s="1757"/>
      <c r="Q137" s="1757"/>
      <c r="R137" s="1757"/>
      <c r="S137" s="1757"/>
      <c r="T137" s="1757"/>
      <c r="U137" s="1732" t="str">
        <f>IF($AX$125="","",VLOOKUP($AX$125,$AX$131:BF185,6,FALSE))</f>
        <v/>
      </c>
      <c r="V137" s="1732"/>
      <c r="W137" s="1708" t="s">
        <v>55</v>
      </c>
      <c r="X137" s="1759"/>
      <c r="Y137" s="1763" t="s">
        <v>57</v>
      </c>
      <c r="Z137" s="1764"/>
      <c r="AA137" s="1764"/>
      <c r="AB137" s="1764"/>
      <c r="AC137" s="1764"/>
      <c r="AD137" s="1764"/>
      <c r="AE137" s="1764"/>
      <c r="AF137" s="1764"/>
      <c r="AG137" s="1764"/>
      <c r="AH137" s="1764"/>
      <c r="AI137" s="1764"/>
      <c r="AJ137" s="1764"/>
      <c r="AK137" s="1764"/>
      <c r="AL137" s="1764"/>
      <c r="AM137" s="1765"/>
      <c r="AN137" s="1772" t="str">
        <f>IF($AX$125="","",VLOOKUP($AX$125,$AX$131:BY185,7,FALSE))</f>
        <v/>
      </c>
      <c r="AO137" s="1773"/>
      <c r="AP137" s="1773" t="str">
        <f>IF($AX$125="","",VLOOKUP($AX$125,$AX$131:CA185,2,FALSE))</f>
        <v/>
      </c>
      <c r="AQ137" s="1774"/>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97"/>
      <c r="C138" s="1739"/>
      <c r="D138" s="1740"/>
      <c r="E138" s="1740"/>
      <c r="F138" s="1757"/>
      <c r="G138" s="1757"/>
      <c r="H138" s="1757"/>
      <c r="I138" s="1757"/>
      <c r="J138" s="1757"/>
      <c r="K138" s="1757"/>
      <c r="L138" s="1757"/>
      <c r="M138" s="1757"/>
      <c r="N138" s="1757"/>
      <c r="O138" s="1757"/>
      <c r="P138" s="1757"/>
      <c r="Q138" s="1757"/>
      <c r="R138" s="1757"/>
      <c r="S138" s="1757"/>
      <c r="T138" s="1757"/>
      <c r="U138" s="1758"/>
      <c r="V138" s="1758"/>
      <c r="W138" s="1760"/>
      <c r="X138" s="1761"/>
      <c r="Y138" s="1766"/>
      <c r="Z138" s="1767"/>
      <c r="AA138" s="1767"/>
      <c r="AB138" s="1767"/>
      <c r="AC138" s="1767"/>
      <c r="AD138" s="1767"/>
      <c r="AE138" s="1767"/>
      <c r="AF138" s="1767"/>
      <c r="AG138" s="1767"/>
      <c r="AH138" s="1767"/>
      <c r="AI138" s="1767"/>
      <c r="AJ138" s="1767"/>
      <c r="AK138" s="1767"/>
      <c r="AL138" s="1767"/>
      <c r="AM138" s="1768"/>
      <c r="AN138" s="1775"/>
      <c r="AO138" s="1776"/>
      <c r="AP138" s="1776"/>
      <c r="AQ138" s="1777"/>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97"/>
      <c r="C139" s="1739"/>
      <c r="D139" s="1740"/>
      <c r="E139" s="1740"/>
      <c r="F139" s="1757"/>
      <c r="G139" s="1757"/>
      <c r="H139" s="1757"/>
      <c r="I139" s="1757"/>
      <c r="J139" s="1757"/>
      <c r="K139" s="1757"/>
      <c r="L139" s="1757"/>
      <c r="M139" s="1757"/>
      <c r="N139" s="1757"/>
      <c r="O139" s="1757"/>
      <c r="P139" s="1757"/>
      <c r="Q139" s="1757"/>
      <c r="R139" s="1757"/>
      <c r="S139" s="1757"/>
      <c r="T139" s="1757"/>
      <c r="U139" s="1758"/>
      <c r="V139" s="1758"/>
      <c r="W139" s="1760"/>
      <c r="X139" s="1761"/>
      <c r="Y139" s="1766"/>
      <c r="Z139" s="1767"/>
      <c r="AA139" s="1767"/>
      <c r="AB139" s="1767"/>
      <c r="AC139" s="1767"/>
      <c r="AD139" s="1767"/>
      <c r="AE139" s="1767"/>
      <c r="AF139" s="1767"/>
      <c r="AG139" s="1767"/>
      <c r="AH139" s="1767"/>
      <c r="AI139" s="1767"/>
      <c r="AJ139" s="1767"/>
      <c r="AK139" s="1767"/>
      <c r="AL139" s="1767"/>
      <c r="AM139" s="1768"/>
      <c r="AN139" s="1775"/>
      <c r="AO139" s="1776"/>
      <c r="AP139" s="1776"/>
      <c r="AQ139" s="1777"/>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97"/>
      <c r="C140" s="1739"/>
      <c r="D140" s="1740"/>
      <c r="E140" s="1740"/>
      <c r="F140" s="1757"/>
      <c r="G140" s="1757"/>
      <c r="H140" s="1757"/>
      <c r="I140" s="1757"/>
      <c r="J140" s="1757"/>
      <c r="K140" s="1757"/>
      <c r="L140" s="1757"/>
      <c r="M140" s="1757"/>
      <c r="N140" s="1757"/>
      <c r="O140" s="1757"/>
      <c r="P140" s="1757"/>
      <c r="Q140" s="1757"/>
      <c r="R140" s="1757"/>
      <c r="S140" s="1757"/>
      <c r="T140" s="1757"/>
      <c r="U140" s="1734"/>
      <c r="V140" s="1734"/>
      <c r="W140" s="1710"/>
      <c r="X140" s="1762"/>
      <c r="Y140" s="1766"/>
      <c r="Z140" s="1767"/>
      <c r="AA140" s="1767"/>
      <c r="AB140" s="1767"/>
      <c r="AC140" s="1767"/>
      <c r="AD140" s="1767"/>
      <c r="AE140" s="1767"/>
      <c r="AF140" s="1767"/>
      <c r="AG140" s="1767"/>
      <c r="AH140" s="1767"/>
      <c r="AI140" s="1767"/>
      <c r="AJ140" s="1767"/>
      <c r="AK140" s="1767"/>
      <c r="AL140" s="1767"/>
      <c r="AM140" s="1768"/>
      <c r="AN140" s="1778"/>
      <c r="AO140" s="1779"/>
      <c r="AP140" s="1779"/>
      <c r="AQ140" s="1780"/>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97"/>
      <c r="C141" s="1739"/>
      <c r="D141" s="1740"/>
      <c r="E141" s="1740"/>
      <c r="F141" s="1757" t="s">
        <v>263</v>
      </c>
      <c r="G141" s="1757"/>
      <c r="H141" s="1757"/>
      <c r="I141" s="1757"/>
      <c r="J141" s="1757"/>
      <c r="K141" s="1757"/>
      <c r="L141" s="1757"/>
      <c r="M141" s="1757"/>
      <c r="N141" s="1757"/>
      <c r="O141" s="1757"/>
      <c r="P141" s="1757"/>
      <c r="Q141" s="1757"/>
      <c r="R141" s="1757"/>
      <c r="S141" s="1757"/>
      <c r="T141" s="1757"/>
      <c r="U141" s="1732" t="str">
        <f>IF($AX$125="","",VLOOKUP($AX$125,$AX$131:BF189,8,FALSE))</f>
        <v/>
      </c>
      <c r="V141" s="1732"/>
      <c r="W141" s="1708" t="s">
        <v>55</v>
      </c>
      <c r="X141" s="1759"/>
      <c r="Y141" s="1766"/>
      <c r="Z141" s="1767"/>
      <c r="AA141" s="1767"/>
      <c r="AB141" s="1767"/>
      <c r="AC141" s="1767"/>
      <c r="AD141" s="1767"/>
      <c r="AE141" s="1767"/>
      <c r="AF141" s="1767"/>
      <c r="AG141" s="1767"/>
      <c r="AH141" s="1767"/>
      <c r="AI141" s="1767"/>
      <c r="AJ141" s="1767"/>
      <c r="AK141" s="1767"/>
      <c r="AL141" s="1767"/>
      <c r="AM141" s="1768"/>
      <c r="AN141" s="1772" t="str">
        <f>IF($AX$125="","",VLOOKUP($AX$125,$AX$131:BY189,9,FALSE))</f>
        <v/>
      </c>
      <c r="AO141" s="1773"/>
      <c r="AP141" s="1773" t="str">
        <f>IF($AX$125="","",VLOOKUP($AX$125,$AX$131:CA189,2,FALSE))</f>
        <v/>
      </c>
      <c r="AQ141" s="1774"/>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97"/>
      <c r="C142" s="1739"/>
      <c r="D142" s="1740"/>
      <c r="E142" s="1740"/>
      <c r="F142" s="1757"/>
      <c r="G142" s="1757"/>
      <c r="H142" s="1757"/>
      <c r="I142" s="1757"/>
      <c r="J142" s="1757"/>
      <c r="K142" s="1757"/>
      <c r="L142" s="1757"/>
      <c r="M142" s="1757"/>
      <c r="N142" s="1757"/>
      <c r="O142" s="1757"/>
      <c r="P142" s="1757"/>
      <c r="Q142" s="1757"/>
      <c r="R142" s="1757"/>
      <c r="S142" s="1757"/>
      <c r="T142" s="1757"/>
      <c r="U142" s="1758"/>
      <c r="V142" s="1758"/>
      <c r="W142" s="1760"/>
      <c r="X142" s="1761"/>
      <c r="Y142" s="1766"/>
      <c r="Z142" s="1767"/>
      <c r="AA142" s="1767"/>
      <c r="AB142" s="1767"/>
      <c r="AC142" s="1767"/>
      <c r="AD142" s="1767"/>
      <c r="AE142" s="1767"/>
      <c r="AF142" s="1767"/>
      <c r="AG142" s="1767"/>
      <c r="AH142" s="1767"/>
      <c r="AI142" s="1767"/>
      <c r="AJ142" s="1767"/>
      <c r="AK142" s="1767"/>
      <c r="AL142" s="1767"/>
      <c r="AM142" s="1768"/>
      <c r="AN142" s="1775"/>
      <c r="AO142" s="1776"/>
      <c r="AP142" s="1776"/>
      <c r="AQ142" s="1777"/>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97"/>
      <c r="C143" s="1739"/>
      <c r="D143" s="1740"/>
      <c r="E143" s="1740"/>
      <c r="F143" s="1757"/>
      <c r="G143" s="1757"/>
      <c r="H143" s="1757"/>
      <c r="I143" s="1757"/>
      <c r="J143" s="1757"/>
      <c r="K143" s="1757"/>
      <c r="L143" s="1757"/>
      <c r="M143" s="1757"/>
      <c r="N143" s="1757"/>
      <c r="O143" s="1757"/>
      <c r="P143" s="1757"/>
      <c r="Q143" s="1757"/>
      <c r="R143" s="1757"/>
      <c r="S143" s="1757"/>
      <c r="T143" s="1757"/>
      <c r="U143" s="1758"/>
      <c r="V143" s="1758"/>
      <c r="W143" s="1760"/>
      <c r="X143" s="1761"/>
      <c r="Y143" s="1766"/>
      <c r="Z143" s="1767"/>
      <c r="AA143" s="1767"/>
      <c r="AB143" s="1767"/>
      <c r="AC143" s="1767"/>
      <c r="AD143" s="1767"/>
      <c r="AE143" s="1767"/>
      <c r="AF143" s="1767"/>
      <c r="AG143" s="1767"/>
      <c r="AH143" s="1767"/>
      <c r="AI143" s="1767"/>
      <c r="AJ143" s="1767"/>
      <c r="AK143" s="1767"/>
      <c r="AL143" s="1767"/>
      <c r="AM143" s="1768"/>
      <c r="AN143" s="1775"/>
      <c r="AO143" s="1776"/>
      <c r="AP143" s="1776"/>
      <c r="AQ143" s="1777"/>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98"/>
      <c r="C144" s="1742"/>
      <c r="D144" s="1743"/>
      <c r="E144" s="1743"/>
      <c r="F144" s="1757"/>
      <c r="G144" s="1757"/>
      <c r="H144" s="1757"/>
      <c r="I144" s="1757"/>
      <c r="J144" s="1757"/>
      <c r="K144" s="1757"/>
      <c r="L144" s="1757"/>
      <c r="M144" s="1757"/>
      <c r="N144" s="1757"/>
      <c r="O144" s="1757"/>
      <c r="P144" s="1757"/>
      <c r="Q144" s="1757"/>
      <c r="R144" s="1757"/>
      <c r="S144" s="1757"/>
      <c r="T144" s="1757"/>
      <c r="U144" s="1734"/>
      <c r="V144" s="1734"/>
      <c r="W144" s="1710"/>
      <c r="X144" s="1762"/>
      <c r="Y144" s="1769"/>
      <c r="Z144" s="1770"/>
      <c r="AA144" s="1770"/>
      <c r="AB144" s="1770"/>
      <c r="AC144" s="1770"/>
      <c r="AD144" s="1770"/>
      <c r="AE144" s="1770"/>
      <c r="AF144" s="1770"/>
      <c r="AG144" s="1770"/>
      <c r="AH144" s="1770"/>
      <c r="AI144" s="1770"/>
      <c r="AJ144" s="1770"/>
      <c r="AK144" s="1770"/>
      <c r="AL144" s="1770"/>
      <c r="AM144" s="1771"/>
      <c r="AN144" s="1778"/>
      <c r="AO144" s="1779"/>
      <c r="AP144" s="1779"/>
      <c r="AQ144" s="1780"/>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70" t="s">
        <v>2</v>
      </c>
      <c r="AJ146" s="1271"/>
      <c r="AK146" s="1271"/>
      <c r="AL146" s="1271"/>
      <c r="AM146" s="1272"/>
      <c r="AN146" s="1787" t="str">
        <f>IF(SUM(AN129,AN133,AN137,AN141)=0,"",SUM(AN129,AN133,AN137,AN141))</f>
        <v/>
      </c>
      <c r="AO146" s="1788"/>
      <c r="AP146" s="1788"/>
      <c r="AQ146" s="1789"/>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76"/>
      <c r="AJ147" s="1277"/>
      <c r="AK147" s="1277"/>
      <c r="AL147" s="1277"/>
      <c r="AM147" s="1278"/>
      <c r="AN147" s="1790"/>
      <c r="AO147" s="1791"/>
      <c r="AP147" s="1791"/>
      <c r="AQ147" s="1792"/>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59" t="s">
        <v>49</v>
      </c>
      <c r="H154" s="1660"/>
      <c r="I154" s="1660"/>
      <c r="J154" s="1660"/>
      <c r="K154" s="1660"/>
      <c r="L154" s="1660"/>
      <c r="M154" s="1660"/>
      <c r="N154" s="1660"/>
      <c r="O154" s="1660"/>
      <c r="P154" s="1660"/>
      <c r="Q154" s="1660"/>
      <c r="R154" s="1660"/>
      <c r="S154" s="1660"/>
      <c r="T154" s="1660"/>
      <c r="U154" s="1660"/>
      <c r="V154" s="1660"/>
      <c r="W154" s="1660"/>
      <c r="X154" s="1660"/>
      <c r="Y154" s="1660"/>
      <c r="Z154" s="1660"/>
      <c r="AA154" s="1660"/>
      <c r="AB154" s="1660"/>
      <c r="AC154" s="1660"/>
      <c r="AD154" s="1738"/>
      <c r="AE154" s="1781" t="str">
        <f>AO67</f>
        <v xml:space="preserve"> </v>
      </c>
      <c r="AF154" s="1782"/>
      <c r="AG154" s="1782"/>
      <c r="AH154" s="1782"/>
      <c r="AI154" s="1782"/>
      <c r="AJ154" s="1782"/>
      <c r="AK154" s="1783"/>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73"/>
      <c r="H155" s="1274"/>
      <c r="I155" s="1274"/>
      <c r="J155" s="1274"/>
      <c r="K155" s="1274"/>
      <c r="L155" s="1274"/>
      <c r="M155" s="1274"/>
      <c r="N155" s="1274"/>
      <c r="O155" s="1274"/>
      <c r="P155" s="1274"/>
      <c r="Q155" s="1274"/>
      <c r="R155" s="1274"/>
      <c r="S155" s="1274"/>
      <c r="T155" s="1274"/>
      <c r="U155" s="1274"/>
      <c r="V155" s="1274"/>
      <c r="W155" s="1274"/>
      <c r="X155" s="1274"/>
      <c r="Y155" s="1274"/>
      <c r="Z155" s="1274"/>
      <c r="AA155" s="1274"/>
      <c r="AB155" s="1274"/>
      <c r="AC155" s="1274"/>
      <c r="AD155" s="1275"/>
      <c r="AE155" s="1784"/>
      <c r="AF155" s="1785"/>
      <c r="AG155" s="1785"/>
      <c r="AH155" s="1785"/>
      <c r="AI155" s="1785"/>
      <c r="AJ155" s="1785"/>
      <c r="AK155" s="1786"/>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59" t="s">
        <v>50</v>
      </c>
      <c r="H157" s="1660"/>
      <c r="I157" s="1660"/>
      <c r="J157" s="1660"/>
      <c r="K157" s="1660"/>
      <c r="L157" s="1660"/>
      <c r="M157" s="1660"/>
      <c r="N157" s="1660"/>
      <c r="O157" s="1660"/>
      <c r="P157" s="1660"/>
      <c r="Q157" s="1660"/>
      <c r="R157" s="1660"/>
      <c r="S157" s="1660"/>
      <c r="T157" s="1660"/>
      <c r="U157" s="1660"/>
      <c r="V157" s="1660"/>
      <c r="W157" s="1660"/>
      <c r="X157" s="1660"/>
      <c r="Y157" s="1660"/>
      <c r="Z157" s="1660"/>
      <c r="AA157" s="1660"/>
      <c r="AB157" s="1660"/>
      <c r="AC157" s="1660"/>
      <c r="AD157" s="1738"/>
      <c r="AE157" s="1781" t="str">
        <f>AN117</f>
        <v/>
      </c>
      <c r="AF157" s="1782"/>
      <c r="AG157" s="1782"/>
      <c r="AH157" s="1782"/>
      <c r="AI157" s="1782"/>
      <c r="AJ157" s="1782"/>
      <c r="AK157" s="1783"/>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73"/>
      <c r="H158" s="1274"/>
      <c r="I158" s="1274"/>
      <c r="J158" s="1274"/>
      <c r="K158" s="1274"/>
      <c r="L158" s="1274"/>
      <c r="M158" s="1274"/>
      <c r="N158" s="1274"/>
      <c r="O158" s="1274"/>
      <c r="P158" s="1274"/>
      <c r="Q158" s="1274"/>
      <c r="R158" s="1274"/>
      <c r="S158" s="1274"/>
      <c r="T158" s="1274"/>
      <c r="U158" s="1274"/>
      <c r="V158" s="1274"/>
      <c r="W158" s="1274"/>
      <c r="X158" s="1274"/>
      <c r="Y158" s="1274"/>
      <c r="Z158" s="1274"/>
      <c r="AA158" s="1274"/>
      <c r="AB158" s="1274"/>
      <c r="AC158" s="1274"/>
      <c r="AD158" s="1275"/>
      <c r="AE158" s="1784"/>
      <c r="AF158" s="1785"/>
      <c r="AG158" s="1785"/>
      <c r="AH158" s="1785"/>
      <c r="AI158" s="1785"/>
      <c r="AJ158" s="1785"/>
      <c r="AK158" s="1786"/>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59" t="s">
        <v>56</v>
      </c>
      <c r="H160" s="1660"/>
      <c r="I160" s="1660"/>
      <c r="J160" s="1660"/>
      <c r="K160" s="1660"/>
      <c r="L160" s="1660"/>
      <c r="M160" s="1660"/>
      <c r="N160" s="1660"/>
      <c r="O160" s="1660"/>
      <c r="P160" s="1660"/>
      <c r="Q160" s="1660"/>
      <c r="R160" s="1660"/>
      <c r="S160" s="1660"/>
      <c r="T160" s="1660"/>
      <c r="U160" s="1660"/>
      <c r="V160" s="1660"/>
      <c r="W160" s="1660"/>
      <c r="X160" s="1660"/>
      <c r="Y160" s="1660"/>
      <c r="Z160" s="1660"/>
      <c r="AA160" s="1660"/>
      <c r="AB160" s="1660"/>
      <c r="AC160" s="1660"/>
      <c r="AD160" s="1738"/>
      <c r="AE160" s="1781" t="str">
        <f>+AN146</f>
        <v/>
      </c>
      <c r="AF160" s="1782"/>
      <c r="AG160" s="1782"/>
      <c r="AH160" s="1782"/>
      <c r="AI160" s="1782"/>
      <c r="AJ160" s="1782"/>
      <c r="AK160" s="1783"/>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73"/>
      <c r="H161" s="1274"/>
      <c r="I161" s="1274"/>
      <c r="J161" s="1274"/>
      <c r="K161" s="1274"/>
      <c r="L161" s="1274"/>
      <c r="M161" s="1274"/>
      <c r="N161" s="1274"/>
      <c r="O161" s="1274"/>
      <c r="P161" s="1274"/>
      <c r="Q161" s="1274"/>
      <c r="R161" s="1274"/>
      <c r="S161" s="1274"/>
      <c r="T161" s="1274"/>
      <c r="U161" s="1274"/>
      <c r="V161" s="1274"/>
      <c r="W161" s="1274"/>
      <c r="X161" s="1274"/>
      <c r="Y161" s="1274"/>
      <c r="Z161" s="1274"/>
      <c r="AA161" s="1274"/>
      <c r="AB161" s="1274"/>
      <c r="AC161" s="1274"/>
      <c r="AD161" s="1275"/>
      <c r="AE161" s="1784"/>
      <c r="AF161" s="1785"/>
      <c r="AG161" s="1785"/>
      <c r="AH161" s="1785"/>
      <c r="AI161" s="1785"/>
      <c r="AJ161" s="1785"/>
      <c r="AK161" s="1786"/>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59" t="s">
        <v>41</v>
      </c>
      <c r="H163" s="1660"/>
      <c r="I163" s="1660"/>
      <c r="J163" s="1660"/>
      <c r="K163" s="1660"/>
      <c r="L163" s="1660"/>
      <c r="M163" s="1660"/>
      <c r="N163" s="1660"/>
      <c r="O163" s="1660"/>
      <c r="P163" s="1660"/>
      <c r="Q163" s="1660"/>
      <c r="R163" s="1660"/>
      <c r="S163" s="1660"/>
      <c r="T163" s="1660"/>
      <c r="U163" s="1660"/>
      <c r="V163" s="1660"/>
      <c r="W163" s="1660"/>
      <c r="X163" s="1660"/>
      <c r="Y163" s="1660"/>
      <c r="Z163" s="1660"/>
      <c r="AA163" s="1660"/>
      <c r="AB163" s="1660"/>
      <c r="AC163" s="1660"/>
      <c r="AD163" s="1738"/>
      <c r="AE163" s="1781" t="str">
        <f>IF(SUM(AE154,AE157,AE160)=0,"",SUM(AE154,AE157,AE160))</f>
        <v/>
      </c>
      <c r="AF163" s="1782"/>
      <c r="AG163" s="1782"/>
      <c r="AH163" s="1782"/>
      <c r="AI163" s="1782"/>
      <c r="AJ163" s="1782"/>
      <c r="AK163" s="1783"/>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73"/>
      <c r="H164" s="1274"/>
      <c r="I164" s="1274"/>
      <c r="J164" s="1274"/>
      <c r="K164" s="1274"/>
      <c r="L164" s="1274"/>
      <c r="M164" s="1274"/>
      <c r="N164" s="1274"/>
      <c r="O164" s="1274"/>
      <c r="P164" s="1274"/>
      <c r="Q164" s="1274"/>
      <c r="R164" s="1274"/>
      <c r="S164" s="1274"/>
      <c r="T164" s="1274"/>
      <c r="U164" s="1274"/>
      <c r="V164" s="1274"/>
      <c r="W164" s="1274"/>
      <c r="X164" s="1274"/>
      <c r="Y164" s="1274"/>
      <c r="Z164" s="1274"/>
      <c r="AA164" s="1274"/>
      <c r="AB164" s="1274"/>
      <c r="AC164" s="1274"/>
      <c r="AD164" s="1275"/>
      <c r="AE164" s="1784"/>
      <c r="AF164" s="1785"/>
      <c r="AG164" s="1785"/>
      <c r="AH164" s="1785"/>
      <c r="AI164" s="1785"/>
      <c r="AJ164" s="1785"/>
      <c r="AK164" s="1786"/>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93" t="s">
        <v>374</v>
      </c>
      <c r="C2" s="1793"/>
      <c r="D2" s="1793"/>
      <c r="E2" s="1793"/>
      <c r="F2" s="1793"/>
      <c r="G2" s="1793"/>
      <c r="H2" s="1793"/>
      <c r="I2" s="1793"/>
      <c r="J2" s="1793"/>
      <c r="K2" s="1793"/>
      <c r="L2" s="1793"/>
      <c r="M2" s="1793"/>
      <c r="N2" s="1793"/>
      <c r="O2" s="1793"/>
      <c r="P2" s="1793"/>
      <c r="Q2" s="1793"/>
    </row>
    <row r="3" spans="2:17" ht="20.100000000000001" customHeight="1" x14ac:dyDescent="0.15">
      <c r="B3" s="1793" t="s">
        <v>375</v>
      </c>
      <c r="C3" s="1793"/>
      <c r="D3" s="1793"/>
      <c r="E3" s="1793"/>
      <c r="F3" s="1793"/>
      <c r="G3" s="1793"/>
      <c r="H3" s="1793"/>
      <c r="I3" s="1793"/>
      <c r="J3" s="1793"/>
      <c r="K3" s="1793"/>
      <c r="L3" s="1793"/>
      <c r="M3" s="1793"/>
      <c r="N3" s="1793"/>
      <c r="O3" s="1793"/>
      <c r="P3" s="1793"/>
      <c r="Q3" s="1793"/>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67" t="s">
        <v>395</v>
      </c>
      <c r="C8" s="1794"/>
      <c r="D8" s="667" t="s">
        <v>396</v>
      </c>
      <c r="E8" s="1794"/>
      <c r="F8" s="667" t="s">
        <v>383</v>
      </c>
      <c r="G8" s="668"/>
      <c r="H8" s="1794"/>
      <c r="I8" s="725" t="s">
        <v>384</v>
      </c>
      <c r="J8" s="725"/>
      <c r="K8" s="1795" t="s">
        <v>385</v>
      </c>
      <c r="L8" s="1795"/>
      <c r="M8" s="1795" t="s">
        <v>386</v>
      </c>
      <c r="N8" s="1795"/>
      <c r="O8" s="725" t="s">
        <v>387</v>
      </c>
      <c r="P8" s="629"/>
      <c r="Q8" s="629"/>
    </row>
    <row r="9" spans="2:17" ht="50.1" customHeight="1" x14ac:dyDescent="0.15">
      <c r="B9" s="1796"/>
      <c r="C9" s="1797"/>
      <c r="D9" s="1796"/>
      <c r="E9" s="1797"/>
      <c r="F9" s="1796"/>
      <c r="G9" s="1798"/>
      <c r="H9" s="1797"/>
      <c r="I9" s="201" t="s">
        <v>388</v>
      </c>
      <c r="J9" s="201" t="s">
        <v>389</v>
      </c>
      <c r="K9" s="1795"/>
      <c r="L9" s="1795"/>
      <c r="M9" s="1795"/>
      <c r="N9" s="1795"/>
      <c r="O9" s="201" t="s">
        <v>397</v>
      </c>
      <c r="P9" s="1795" t="s">
        <v>449</v>
      </c>
      <c r="Q9" s="1795"/>
    </row>
    <row r="10" spans="2:17" ht="20.100000000000001" customHeight="1" x14ac:dyDescent="0.15">
      <c r="B10" s="629"/>
      <c r="C10" s="629"/>
      <c r="D10" s="629"/>
      <c r="E10" s="629"/>
      <c r="F10" s="629"/>
      <c r="G10" s="629"/>
      <c r="H10" s="629"/>
      <c r="I10" s="202"/>
      <c r="J10" s="202"/>
      <c r="K10" s="629"/>
      <c r="L10" s="629"/>
      <c r="M10" s="629"/>
      <c r="N10" s="629"/>
      <c r="O10" s="202"/>
      <c r="P10" s="629"/>
      <c r="Q10" s="629"/>
    </row>
    <row r="11" spans="2:17" ht="20.100000000000001" customHeight="1" x14ac:dyDescent="0.15">
      <c r="B11" s="629"/>
      <c r="C11" s="629"/>
      <c r="D11" s="629"/>
      <c r="E11" s="629"/>
      <c r="F11" s="629"/>
      <c r="G11" s="629"/>
      <c r="H11" s="629"/>
      <c r="I11" s="202"/>
      <c r="J11" s="202"/>
      <c r="K11" s="629"/>
      <c r="L11" s="629"/>
      <c r="M11" s="629"/>
      <c r="N11" s="629"/>
      <c r="O11" s="202"/>
      <c r="P11" s="629"/>
      <c r="Q11" s="629"/>
    </row>
    <row r="12" spans="2:17" ht="20.100000000000001" customHeight="1" x14ac:dyDescent="0.15">
      <c r="B12" s="629" t="s">
        <v>270</v>
      </c>
      <c r="C12" s="629"/>
      <c r="D12" s="629"/>
      <c r="E12" s="629"/>
      <c r="F12" s="629"/>
      <c r="G12" s="629"/>
      <c r="H12" s="629"/>
      <c r="I12" s="629"/>
      <c r="J12" s="629"/>
      <c r="K12" s="629"/>
      <c r="L12" s="629"/>
      <c r="M12" s="629"/>
      <c r="N12" s="629"/>
      <c r="O12" s="629"/>
      <c r="P12" s="725"/>
      <c r="Q12" s="629"/>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99" t="s">
        <v>378</v>
      </c>
      <c r="C14" s="1799"/>
      <c r="D14" s="1799"/>
      <c r="E14" s="1799"/>
      <c r="F14" s="1799"/>
      <c r="G14" s="1799"/>
      <c r="H14" s="1799"/>
      <c r="I14" s="1799"/>
      <c r="J14" s="1799"/>
      <c r="K14" s="1799"/>
      <c r="L14" s="1799"/>
      <c r="M14" s="1799"/>
      <c r="N14" s="1799"/>
      <c r="O14" s="1799"/>
      <c r="P14" s="1799"/>
      <c r="Q14" s="1799"/>
    </row>
    <row r="15" spans="2:17" ht="20.100000000000001" customHeight="1" x14ac:dyDescent="0.15">
      <c r="B15" s="1799" t="s">
        <v>379</v>
      </c>
      <c r="C15" s="1799"/>
      <c r="D15" s="1799"/>
      <c r="E15" s="1799"/>
      <c r="F15" s="1799"/>
      <c r="G15" s="1799"/>
      <c r="H15" s="1799"/>
      <c r="I15" s="1799"/>
      <c r="J15" s="1799"/>
      <c r="K15" s="1799"/>
      <c r="L15" s="1799"/>
      <c r="M15" s="1799"/>
      <c r="N15" s="1799"/>
      <c r="O15" s="1799"/>
      <c r="P15" s="1799"/>
      <c r="Q15" s="1799"/>
    </row>
    <row r="16" spans="2:17" ht="20.100000000000001" customHeight="1" x14ac:dyDescent="0.15">
      <c r="B16" s="1799" t="s">
        <v>380</v>
      </c>
      <c r="C16" s="1799"/>
      <c r="D16" s="1799"/>
      <c r="E16" s="1799"/>
      <c r="F16" s="1799"/>
      <c r="G16" s="1799"/>
      <c r="H16" s="1799"/>
      <c r="I16" s="1799"/>
      <c r="J16" s="1799"/>
      <c r="K16" s="1799"/>
      <c r="L16" s="1799"/>
      <c r="M16" s="1799"/>
      <c r="N16" s="1799"/>
      <c r="O16" s="1799"/>
      <c r="P16" s="1799"/>
      <c r="Q16" s="1799"/>
    </row>
    <row r="17" spans="2:17" ht="20.100000000000001" customHeight="1" x14ac:dyDescent="0.15">
      <c r="B17" s="1799" t="s">
        <v>381</v>
      </c>
      <c r="C17" s="1799"/>
      <c r="D17" s="1799"/>
      <c r="E17" s="1799"/>
      <c r="F17" s="1799"/>
      <c r="G17" s="1799"/>
      <c r="H17" s="1799"/>
      <c r="I17" s="1799"/>
      <c r="J17" s="1799"/>
      <c r="K17" s="1799"/>
      <c r="L17" s="1799"/>
      <c r="M17" s="1799"/>
      <c r="N17" s="1799"/>
      <c r="O17" s="1799"/>
      <c r="P17" s="1799"/>
      <c r="Q17" s="1799"/>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67" t="s">
        <v>395</v>
      </c>
      <c r="C20" s="1794"/>
      <c r="D20" s="667" t="s">
        <v>396</v>
      </c>
      <c r="E20" s="1794"/>
      <c r="F20" s="667" t="s">
        <v>383</v>
      </c>
      <c r="G20" s="668"/>
      <c r="H20" s="1794"/>
      <c r="I20" s="725" t="s">
        <v>398</v>
      </c>
      <c r="J20" s="725"/>
      <c r="K20" s="725"/>
      <c r="L20" s="725"/>
      <c r="M20" s="1795" t="s">
        <v>386</v>
      </c>
      <c r="N20" s="1795"/>
      <c r="O20" s="725" t="s">
        <v>387</v>
      </c>
      <c r="P20" s="629"/>
      <c r="Q20" s="629"/>
    </row>
    <row r="21" spans="2:17" ht="50.1" customHeight="1" x14ac:dyDescent="0.15">
      <c r="B21" s="1796"/>
      <c r="C21" s="1797"/>
      <c r="D21" s="1796"/>
      <c r="E21" s="1797"/>
      <c r="F21" s="1796"/>
      <c r="G21" s="1798"/>
      <c r="H21" s="1797"/>
      <c r="I21" s="201" t="s">
        <v>388</v>
      </c>
      <c r="J21" s="201" t="s">
        <v>389</v>
      </c>
      <c r="K21" s="1795" t="s">
        <v>399</v>
      </c>
      <c r="L21" s="1795"/>
      <c r="M21" s="1795"/>
      <c r="N21" s="1795"/>
      <c r="O21" s="201" t="s">
        <v>397</v>
      </c>
      <c r="P21" s="1795" t="s">
        <v>390</v>
      </c>
      <c r="Q21" s="1795"/>
    </row>
    <row r="22" spans="2:17" ht="20.100000000000001" customHeight="1" x14ac:dyDescent="0.15">
      <c r="B22" s="629"/>
      <c r="C22" s="629"/>
      <c r="D22" s="629"/>
      <c r="E22" s="629"/>
      <c r="F22" s="629"/>
      <c r="G22" s="629"/>
      <c r="H22" s="629"/>
      <c r="I22" s="202"/>
      <c r="J22" s="202"/>
      <c r="K22" s="629"/>
      <c r="L22" s="629"/>
      <c r="M22" s="629"/>
      <c r="N22" s="629"/>
      <c r="O22" s="202"/>
      <c r="P22" s="629"/>
      <c r="Q22" s="629"/>
    </row>
    <row r="23" spans="2:17" ht="20.100000000000001" customHeight="1" x14ac:dyDescent="0.15">
      <c r="B23" s="629"/>
      <c r="C23" s="629"/>
      <c r="D23" s="629"/>
      <c r="E23" s="629"/>
      <c r="F23" s="629"/>
      <c r="G23" s="629"/>
      <c r="H23" s="629"/>
      <c r="I23" s="202"/>
      <c r="J23" s="202"/>
      <c r="K23" s="629"/>
      <c r="L23" s="629"/>
      <c r="M23" s="629"/>
      <c r="N23" s="629"/>
      <c r="O23" s="202"/>
      <c r="P23" s="629"/>
      <c r="Q23" s="629"/>
    </row>
    <row r="24" spans="2:17" ht="20.100000000000001" customHeight="1" x14ac:dyDescent="0.15">
      <c r="B24" s="629" t="s">
        <v>270</v>
      </c>
      <c r="C24" s="629"/>
      <c r="D24" s="629"/>
      <c r="E24" s="629"/>
      <c r="F24" s="629"/>
      <c r="G24" s="629"/>
      <c r="H24" s="629"/>
      <c r="I24" s="629"/>
      <c r="J24" s="629"/>
      <c r="K24" s="629"/>
      <c r="L24" s="629"/>
      <c r="M24" s="629"/>
      <c r="N24" s="629"/>
      <c r="O24" s="629"/>
      <c r="P24" s="725"/>
      <c r="Q24" s="629"/>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99" t="s">
        <v>378</v>
      </c>
      <c r="C26" s="1799"/>
      <c r="D26" s="1799"/>
      <c r="E26" s="1799"/>
      <c r="F26" s="1799"/>
      <c r="G26" s="1799"/>
      <c r="H26" s="1799"/>
      <c r="I26" s="1799"/>
      <c r="J26" s="1799"/>
      <c r="K26" s="1799"/>
      <c r="L26" s="1799"/>
      <c r="M26" s="1799"/>
      <c r="N26" s="1799"/>
      <c r="O26" s="1799"/>
      <c r="P26" s="1799"/>
      <c r="Q26" s="1799"/>
    </row>
    <row r="27" spans="2:17" ht="20.100000000000001" customHeight="1" x14ac:dyDescent="0.15">
      <c r="B27" s="1799" t="s">
        <v>379</v>
      </c>
      <c r="C27" s="1799"/>
      <c r="D27" s="1799"/>
      <c r="E27" s="1799"/>
      <c r="F27" s="1799"/>
      <c r="G27" s="1799"/>
      <c r="H27" s="1799"/>
      <c r="I27" s="1799"/>
      <c r="J27" s="1799"/>
      <c r="K27" s="1799"/>
      <c r="L27" s="1799"/>
      <c r="M27" s="1799"/>
      <c r="N27" s="1799"/>
      <c r="O27" s="1799"/>
      <c r="P27" s="1799"/>
      <c r="Q27" s="1799"/>
    </row>
    <row r="28" spans="2:17" ht="20.100000000000001" customHeight="1" x14ac:dyDescent="0.15">
      <c r="B28" s="1799" t="s">
        <v>380</v>
      </c>
      <c r="C28" s="1799"/>
      <c r="D28" s="1799"/>
      <c r="E28" s="1799"/>
      <c r="F28" s="1799"/>
      <c r="G28" s="1799"/>
      <c r="H28" s="1799"/>
      <c r="I28" s="1799"/>
      <c r="J28" s="1799"/>
      <c r="K28" s="1799"/>
      <c r="L28" s="1799"/>
      <c r="M28" s="1799"/>
      <c r="N28" s="1799"/>
      <c r="O28" s="1799"/>
      <c r="P28" s="1799"/>
      <c r="Q28" s="1799"/>
    </row>
    <row r="29" spans="2:17" ht="20.100000000000001" customHeight="1" x14ac:dyDescent="0.15">
      <c r="B29" s="1799" t="s">
        <v>381</v>
      </c>
      <c r="C29" s="1799"/>
      <c r="D29" s="1799"/>
      <c r="E29" s="1799"/>
      <c r="F29" s="1799"/>
      <c r="G29" s="1799"/>
      <c r="H29" s="1799"/>
      <c r="I29" s="1799"/>
      <c r="J29" s="1799"/>
      <c r="K29" s="1799"/>
      <c r="L29" s="1799"/>
      <c r="M29" s="1799"/>
      <c r="N29" s="1799"/>
      <c r="O29" s="1799"/>
      <c r="P29" s="1799"/>
      <c r="Q29" s="1799"/>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9" t="s">
        <v>401</v>
      </c>
      <c r="C32" s="629"/>
      <c r="D32" s="629"/>
      <c r="E32" s="629"/>
      <c r="F32" s="725" t="s">
        <v>402</v>
      </c>
      <c r="G32" s="629"/>
      <c r="H32" s="629"/>
      <c r="I32" s="725" t="s">
        <v>403</v>
      </c>
      <c r="J32" s="629"/>
      <c r="K32" s="629"/>
      <c r="L32" s="725" t="s">
        <v>404</v>
      </c>
      <c r="M32" s="629"/>
      <c r="N32" s="629"/>
      <c r="O32" s="725" t="s">
        <v>393</v>
      </c>
      <c r="P32" s="629"/>
      <c r="Q32" s="629"/>
    </row>
    <row r="33" spans="2:17" ht="20.100000000000001" customHeight="1" x14ac:dyDescent="0.15">
      <c r="B33" s="629"/>
      <c r="C33" s="629"/>
      <c r="D33" s="629"/>
      <c r="E33" s="629"/>
      <c r="F33" s="629"/>
      <c r="G33" s="629"/>
      <c r="H33" s="629"/>
      <c r="I33" s="629"/>
      <c r="J33" s="629"/>
      <c r="K33" s="629"/>
      <c r="L33" s="629"/>
      <c r="M33" s="629"/>
      <c r="N33" s="629"/>
      <c r="O33" s="629"/>
      <c r="P33" s="629"/>
      <c r="Q33" s="629"/>
    </row>
    <row r="34" spans="2:17" ht="20.100000000000001" customHeight="1" x14ac:dyDescent="0.15">
      <c r="B34" s="629"/>
      <c r="C34" s="629"/>
      <c r="D34" s="629"/>
      <c r="E34" s="629"/>
      <c r="F34" s="629"/>
      <c r="G34" s="629"/>
      <c r="H34" s="629"/>
      <c r="I34" s="629"/>
      <c r="J34" s="629"/>
      <c r="K34" s="629"/>
      <c r="L34" s="629"/>
      <c r="M34" s="629"/>
      <c r="N34" s="629"/>
      <c r="O34" s="629"/>
      <c r="P34" s="629"/>
      <c r="Q34" s="629"/>
    </row>
    <row r="35" spans="2:17" ht="20.100000000000001" customHeight="1" x14ac:dyDescent="0.15">
      <c r="B35" s="629" t="s">
        <v>270</v>
      </c>
      <c r="C35" s="629"/>
      <c r="D35" s="629"/>
      <c r="E35" s="629"/>
      <c r="F35" s="629"/>
      <c r="G35" s="629"/>
      <c r="H35" s="629"/>
      <c r="I35" s="629"/>
      <c r="J35" s="629"/>
      <c r="K35" s="629"/>
      <c r="L35" s="629"/>
      <c r="M35" s="629"/>
      <c r="N35" s="629"/>
      <c r="O35" s="629"/>
      <c r="P35" s="629"/>
      <c r="Q35" s="629"/>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99" t="s">
        <v>378</v>
      </c>
      <c r="C37" s="1799"/>
      <c r="D37" s="1799"/>
      <c r="E37" s="1799"/>
      <c r="F37" s="1799"/>
      <c r="G37" s="1799"/>
      <c r="H37" s="1799"/>
      <c r="I37" s="1799"/>
      <c r="J37" s="1799"/>
      <c r="K37" s="1799"/>
      <c r="L37" s="1799"/>
      <c r="M37" s="1799"/>
      <c r="N37" s="1799"/>
      <c r="O37" s="1799"/>
      <c r="P37" s="1799"/>
      <c r="Q37" s="1799"/>
    </row>
    <row r="38" spans="2:17" ht="20.100000000000001" customHeight="1" x14ac:dyDescent="0.15">
      <c r="B38" s="1799" t="s">
        <v>379</v>
      </c>
      <c r="C38" s="1799"/>
      <c r="D38" s="1799"/>
      <c r="E38" s="1799"/>
      <c r="F38" s="1799"/>
      <c r="G38" s="1799"/>
      <c r="H38" s="1799"/>
      <c r="I38" s="1799"/>
      <c r="J38" s="1799"/>
      <c r="K38" s="1799"/>
      <c r="L38" s="1799"/>
      <c r="M38" s="1799"/>
      <c r="N38" s="1799"/>
      <c r="O38" s="1799"/>
      <c r="P38" s="1799"/>
      <c r="Q38" s="1799"/>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800" t="s">
        <v>392</v>
      </c>
      <c r="C42" s="1800"/>
      <c r="D42" s="1800"/>
      <c r="E42" s="1800"/>
      <c r="F42" s="1795" t="s">
        <v>406</v>
      </c>
      <c r="G42" s="1800"/>
      <c r="H42" s="1800"/>
      <c r="I42" s="1795" t="s">
        <v>407</v>
      </c>
      <c r="J42" s="1800"/>
      <c r="K42" s="1800"/>
      <c r="L42" s="1795" t="s">
        <v>408</v>
      </c>
      <c r="M42" s="1800"/>
      <c r="N42" s="1800"/>
      <c r="O42" s="1795" t="s">
        <v>393</v>
      </c>
      <c r="P42" s="1800"/>
      <c r="Q42" s="1800"/>
    </row>
    <row r="43" spans="2:17" ht="20.100000000000001" customHeight="1" x14ac:dyDescent="0.15">
      <c r="B43" s="629"/>
      <c r="C43" s="629"/>
      <c r="D43" s="629"/>
      <c r="E43" s="629"/>
      <c r="F43" s="629"/>
      <c r="G43" s="629"/>
      <c r="H43" s="629"/>
      <c r="I43" s="629"/>
      <c r="J43" s="629"/>
      <c r="K43" s="629"/>
      <c r="L43" s="629"/>
      <c r="M43" s="629"/>
      <c r="N43" s="629"/>
      <c r="O43" s="629"/>
      <c r="P43" s="629"/>
      <c r="Q43" s="629"/>
    </row>
    <row r="44" spans="2:17" ht="20.100000000000001" customHeight="1" x14ac:dyDescent="0.15">
      <c r="B44" s="629"/>
      <c r="C44" s="629"/>
      <c r="D44" s="629"/>
      <c r="E44" s="629"/>
      <c r="F44" s="629"/>
      <c r="G44" s="629"/>
      <c r="H44" s="629"/>
      <c r="I44" s="629"/>
      <c r="J44" s="629"/>
      <c r="K44" s="629"/>
      <c r="L44" s="629"/>
      <c r="M44" s="629"/>
      <c r="N44" s="629"/>
      <c r="O44" s="629"/>
      <c r="P44" s="629"/>
      <c r="Q44" s="629"/>
    </row>
    <row r="45" spans="2:17" ht="20.100000000000001" customHeight="1" x14ac:dyDescent="0.15">
      <c r="B45" s="629" t="s">
        <v>270</v>
      </c>
      <c r="C45" s="629"/>
      <c r="D45" s="629"/>
      <c r="E45" s="629"/>
      <c r="F45" s="629"/>
      <c r="G45" s="629"/>
      <c r="H45" s="629"/>
      <c r="I45" s="629"/>
      <c r="J45" s="629"/>
      <c r="K45" s="629"/>
      <c r="L45" s="629"/>
      <c r="M45" s="629"/>
      <c r="N45" s="629"/>
      <c r="O45" s="629"/>
      <c r="P45" s="629"/>
      <c r="Q45" s="629"/>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99" t="s">
        <v>378</v>
      </c>
      <c r="C47" s="1799"/>
      <c r="D47" s="1799"/>
      <c r="E47" s="1799"/>
      <c r="F47" s="1799"/>
      <c r="G47" s="1799"/>
      <c r="H47" s="1799"/>
      <c r="I47" s="1799"/>
      <c r="J47" s="1799"/>
      <c r="K47" s="1799"/>
      <c r="L47" s="1799"/>
      <c r="M47" s="1799"/>
      <c r="N47" s="1799"/>
      <c r="O47" s="1799"/>
      <c r="P47" s="1799"/>
      <c r="Q47" s="1799"/>
    </row>
    <row r="48" spans="2:17" ht="20.100000000000001" customHeight="1" x14ac:dyDescent="0.15">
      <c r="B48" s="1799" t="s">
        <v>379</v>
      </c>
      <c r="C48" s="1799"/>
      <c r="D48" s="1799"/>
      <c r="E48" s="1799"/>
      <c r="F48" s="1799"/>
      <c r="G48" s="1799"/>
      <c r="H48" s="1799"/>
      <c r="I48" s="1799"/>
      <c r="J48" s="1799"/>
      <c r="K48" s="1799"/>
      <c r="L48" s="1799"/>
      <c r="M48" s="1799"/>
      <c r="N48" s="1799"/>
      <c r="O48" s="1799"/>
      <c r="P48" s="1799"/>
      <c r="Q48" s="1799"/>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9" t="s">
        <v>412</v>
      </c>
      <c r="C52" s="629"/>
      <c r="D52" s="629"/>
      <c r="E52" s="629"/>
      <c r="F52" s="629" t="s">
        <v>413</v>
      </c>
      <c r="G52" s="629"/>
      <c r="H52" s="629"/>
      <c r="I52" s="629"/>
      <c r="J52" s="629"/>
      <c r="K52" s="629"/>
      <c r="L52" s="629"/>
      <c r="M52" s="629"/>
      <c r="N52" s="629" t="s">
        <v>414</v>
      </c>
      <c r="O52" s="629"/>
      <c r="P52" s="629"/>
      <c r="Q52" s="629"/>
    </row>
    <row r="53" spans="2:17" ht="20.100000000000001" customHeight="1" x14ac:dyDescent="0.15">
      <c r="B53" s="1801" t="s">
        <v>415</v>
      </c>
      <c r="C53" s="1801"/>
      <c r="D53" s="1801"/>
      <c r="E53" s="1801"/>
      <c r="F53" s="629"/>
      <c r="G53" s="629"/>
      <c r="H53" s="629"/>
      <c r="I53" s="629"/>
      <c r="J53" s="629"/>
      <c r="K53" s="629"/>
      <c r="L53" s="629"/>
      <c r="M53" s="629"/>
      <c r="N53" s="629"/>
      <c r="O53" s="629"/>
      <c r="P53" s="629"/>
      <c r="Q53" s="629"/>
    </row>
    <row r="54" spans="2:17" ht="20.100000000000001" customHeight="1" x14ac:dyDescent="0.15">
      <c r="B54" s="1801"/>
      <c r="C54" s="1801"/>
      <c r="D54" s="1801"/>
      <c r="E54" s="1801"/>
      <c r="F54" s="629"/>
      <c r="G54" s="629"/>
      <c r="H54" s="629"/>
      <c r="I54" s="629"/>
      <c r="J54" s="629"/>
      <c r="K54" s="629"/>
      <c r="L54" s="629"/>
      <c r="M54" s="629"/>
      <c r="N54" s="629"/>
      <c r="O54" s="629"/>
      <c r="P54" s="629"/>
      <c r="Q54" s="629"/>
    </row>
    <row r="55" spans="2:17" ht="20.100000000000001" customHeight="1" x14ac:dyDescent="0.15">
      <c r="B55" s="1801" t="s">
        <v>416</v>
      </c>
      <c r="C55" s="1801"/>
      <c r="D55" s="1801"/>
      <c r="E55" s="1801"/>
      <c r="F55" s="629"/>
      <c r="G55" s="629"/>
      <c r="H55" s="629"/>
      <c r="I55" s="629"/>
      <c r="J55" s="629"/>
      <c r="K55" s="629"/>
      <c r="L55" s="629"/>
      <c r="M55" s="629"/>
      <c r="N55" s="629"/>
      <c r="O55" s="629"/>
      <c r="P55" s="629"/>
      <c r="Q55" s="629"/>
    </row>
    <row r="56" spans="2:17" ht="20.100000000000001" customHeight="1" x14ac:dyDescent="0.15">
      <c r="B56" s="1801"/>
      <c r="C56" s="1801"/>
      <c r="D56" s="1801"/>
      <c r="E56" s="1801"/>
      <c r="F56" s="629"/>
      <c r="G56" s="629"/>
      <c r="H56" s="629"/>
      <c r="I56" s="629"/>
      <c r="J56" s="629"/>
      <c r="K56" s="629"/>
      <c r="L56" s="629"/>
      <c r="M56" s="629"/>
      <c r="N56" s="629"/>
      <c r="O56" s="629"/>
      <c r="P56" s="629"/>
      <c r="Q56" s="629"/>
    </row>
    <row r="57" spans="2:17" ht="20.100000000000001" customHeight="1" x14ac:dyDescent="0.15">
      <c r="B57" s="1801" t="s">
        <v>417</v>
      </c>
      <c r="C57" s="1802"/>
      <c r="D57" s="1802"/>
      <c r="E57" s="1802"/>
      <c r="F57" s="629"/>
      <c r="G57" s="629"/>
      <c r="H57" s="629"/>
      <c r="I57" s="629"/>
      <c r="J57" s="629"/>
      <c r="K57" s="629"/>
      <c r="L57" s="629"/>
      <c r="M57" s="629"/>
      <c r="N57" s="629"/>
      <c r="O57" s="629"/>
      <c r="P57" s="629"/>
      <c r="Q57" s="629"/>
    </row>
    <row r="58" spans="2:17" ht="20.100000000000001" customHeight="1" x14ac:dyDescent="0.15">
      <c r="B58" s="629" t="s">
        <v>270</v>
      </c>
      <c r="C58" s="629"/>
      <c r="D58" s="629"/>
      <c r="E58" s="629"/>
      <c r="F58" s="629"/>
      <c r="G58" s="629"/>
      <c r="H58" s="629"/>
      <c r="I58" s="629"/>
      <c r="J58" s="629"/>
      <c r="K58" s="629"/>
      <c r="L58" s="629"/>
      <c r="M58" s="629"/>
      <c r="N58" s="629"/>
      <c r="O58" s="629"/>
      <c r="P58" s="629"/>
      <c r="Q58" s="629"/>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9" t="s">
        <v>419</v>
      </c>
      <c r="C61" s="629"/>
      <c r="D61" s="629"/>
      <c r="E61" s="629"/>
      <c r="F61" s="629"/>
      <c r="G61" s="629"/>
      <c r="H61" s="725" t="s">
        <v>420</v>
      </c>
      <c r="I61" s="629"/>
      <c r="J61" s="725" t="s">
        <v>421</v>
      </c>
      <c r="K61" s="629"/>
      <c r="L61" s="629"/>
      <c r="M61" s="629"/>
      <c r="N61" s="725" t="s">
        <v>422</v>
      </c>
      <c r="O61" s="629"/>
      <c r="P61" s="629"/>
      <c r="Q61" s="629"/>
    </row>
    <row r="62" spans="2:17" ht="20.100000000000001" customHeight="1" x14ac:dyDescent="0.15">
      <c r="B62" s="629"/>
      <c r="C62" s="629"/>
      <c r="D62" s="629"/>
      <c r="E62" s="629"/>
      <c r="F62" s="629"/>
      <c r="G62" s="629"/>
      <c r="H62" s="629"/>
      <c r="I62" s="629"/>
      <c r="J62" s="629"/>
      <c r="K62" s="629"/>
      <c r="L62" s="629"/>
      <c r="M62" s="629"/>
      <c r="N62" s="629"/>
      <c r="O62" s="629"/>
      <c r="P62" s="629"/>
      <c r="Q62" s="629"/>
    </row>
    <row r="63" spans="2:17" ht="20.100000000000001" customHeight="1" x14ac:dyDescent="0.15">
      <c r="B63" s="629"/>
      <c r="C63" s="629"/>
      <c r="D63" s="629"/>
      <c r="E63" s="629"/>
      <c r="F63" s="629"/>
      <c r="G63" s="629"/>
      <c r="H63" s="629"/>
      <c r="I63" s="629"/>
      <c r="J63" s="629"/>
      <c r="K63" s="629"/>
      <c r="L63" s="629"/>
      <c r="M63" s="629"/>
      <c r="N63" s="629"/>
      <c r="O63" s="629"/>
      <c r="P63" s="629"/>
      <c r="Q63" s="629"/>
    </row>
    <row r="64" spans="2:17" ht="20.100000000000001" customHeight="1" x14ac:dyDescent="0.15">
      <c r="B64" s="629" t="s">
        <v>270</v>
      </c>
      <c r="C64" s="629"/>
      <c r="D64" s="629"/>
      <c r="E64" s="629"/>
      <c r="F64" s="629"/>
      <c r="G64" s="629"/>
      <c r="H64" s="629"/>
      <c r="I64" s="629"/>
      <c r="J64" s="206" t="s">
        <v>380</v>
      </c>
      <c r="K64" s="628"/>
      <c r="L64" s="629"/>
      <c r="M64" s="629"/>
      <c r="N64" s="206" t="s">
        <v>381</v>
      </c>
      <c r="O64" s="628"/>
      <c r="P64" s="629"/>
      <c r="Q64" s="629"/>
    </row>
    <row r="65" spans="2:17" ht="20.100000000000001" customHeight="1" x14ac:dyDescent="0.15">
      <c r="B65" s="629" t="s">
        <v>423</v>
      </c>
      <c r="C65" s="629"/>
      <c r="D65" s="629"/>
      <c r="E65" s="629"/>
      <c r="F65" s="629"/>
      <c r="G65" s="629"/>
      <c r="H65" s="629"/>
      <c r="I65" s="629"/>
      <c r="J65" s="623"/>
      <c r="K65" s="624"/>
      <c r="L65" s="624"/>
      <c r="M65" s="624"/>
      <c r="N65" s="624"/>
      <c r="O65" s="624"/>
      <c r="P65" s="624"/>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99" t="s">
        <v>378</v>
      </c>
      <c r="C67" s="1799"/>
      <c r="D67" s="1799"/>
      <c r="E67" s="1799"/>
      <c r="F67" s="1799"/>
      <c r="G67" s="1799"/>
      <c r="H67" s="1799"/>
      <c r="I67" s="1799"/>
      <c r="J67" s="1799"/>
      <c r="K67" s="1799"/>
      <c r="L67" s="1799"/>
      <c r="M67" s="1799"/>
      <c r="N67" s="1799"/>
      <c r="O67" s="1799"/>
      <c r="P67" s="1799"/>
      <c r="Q67" s="1799"/>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8" t="s">
        <v>426</v>
      </c>
      <c r="C70" s="718"/>
      <c r="D70" s="718"/>
      <c r="E70" s="718"/>
      <c r="F70" s="718"/>
      <c r="G70" s="718"/>
      <c r="H70" s="718"/>
      <c r="I70" s="718"/>
      <c r="J70" s="718"/>
      <c r="K70" s="718"/>
      <c r="L70" s="718"/>
      <c r="M70" s="718"/>
      <c r="N70" s="718"/>
      <c r="O70" s="718"/>
      <c r="P70" s="718"/>
      <c r="Q70" s="718"/>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9" t="s">
        <v>427</v>
      </c>
      <c r="C72" s="629"/>
      <c r="D72" s="629"/>
      <c r="E72" s="629"/>
      <c r="F72" s="629"/>
      <c r="G72" s="629"/>
      <c r="H72" s="629"/>
      <c r="I72" s="629"/>
      <c r="J72" s="629"/>
      <c r="K72" s="629"/>
      <c r="L72" s="629"/>
      <c r="M72" s="629"/>
      <c r="N72" s="629" t="s">
        <v>428</v>
      </c>
      <c r="O72" s="629"/>
      <c r="P72" s="629"/>
      <c r="Q72" s="629"/>
    </row>
    <row r="73" spans="2:17" ht="20.100000000000001" customHeight="1" x14ac:dyDescent="0.15">
      <c r="B73" s="629"/>
      <c r="C73" s="629"/>
      <c r="D73" s="629"/>
      <c r="E73" s="629"/>
      <c r="F73" s="629"/>
      <c r="G73" s="629"/>
      <c r="H73" s="629"/>
      <c r="I73" s="629"/>
      <c r="J73" s="629"/>
      <c r="K73" s="629"/>
      <c r="L73" s="629"/>
      <c r="M73" s="629"/>
      <c r="N73" s="629"/>
      <c r="O73" s="629"/>
      <c r="P73" s="629"/>
      <c r="Q73" s="629"/>
    </row>
    <row r="74" spans="2:17" ht="20.100000000000001" customHeight="1" x14ac:dyDescent="0.15">
      <c r="B74" s="629"/>
      <c r="C74" s="629"/>
      <c r="D74" s="629"/>
      <c r="E74" s="629"/>
      <c r="F74" s="629"/>
      <c r="G74" s="629"/>
      <c r="H74" s="629"/>
      <c r="I74" s="629"/>
      <c r="J74" s="629"/>
      <c r="K74" s="629"/>
      <c r="L74" s="629"/>
      <c r="M74" s="629"/>
      <c r="N74" s="629"/>
      <c r="O74" s="629"/>
      <c r="P74" s="629"/>
      <c r="Q74" s="629"/>
    </row>
    <row r="75" spans="2:17" ht="20.100000000000001" customHeight="1" x14ac:dyDescent="0.15">
      <c r="B75" s="629" t="s">
        <v>270</v>
      </c>
      <c r="C75" s="629"/>
      <c r="D75" s="629"/>
      <c r="E75" s="629"/>
      <c r="F75" s="629"/>
      <c r="G75" s="629"/>
      <c r="H75" s="629"/>
      <c r="I75" s="629"/>
      <c r="J75" s="629"/>
      <c r="K75" s="629"/>
      <c r="L75" s="629"/>
      <c r="M75" s="629"/>
      <c r="N75" s="629"/>
      <c r="O75" s="629"/>
      <c r="P75" s="629"/>
      <c r="Q75" s="629"/>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99" t="s">
        <v>378</v>
      </c>
      <c r="C77" s="1799"/>
      <c r="D77" s="1799"/>
      <c r="E77" s="1799"/>
      <c r="F77" s="1799"/>
      <c r="G77" s="1799"/>
      <c r="H77" s="1799"/>
      <c r="I77" s="1799"/>
      <c r="J77" s="1799"/>
      <c r="K77" s="1799"/>
      <c r="L77" s="1799"/>
      <c r="M77" s="1799"/>
      <c r="N77" s="1799"/>
      <c r="O77" s="1799"/>
      <c r="P77" s="1799"/>
      <c r="Q77" s="1799"/>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9" t="s">
        <v>430</v>
      </c>
      <c r="C80" s="629"/>
      <c r="D80" s="629"/>
      <c r="E80" s="629"/>
      <c r="F80" s="629" t="s">
        <v>431</v>
      </c>
      <c r="G80" s="629"/>
      <c r="H80" s="629"/>
      <c r="I80" s="704" t="s">
        <v>432</v>
      </c>
      <c r="J80" s="688"/>
      <c r="K80" s="688"/>
      <c r="L80" s="688"/>
      <c r="M80" s="705"/>
      <c r="N80" s="629" t="s">
        <v>271</v>
      </c>
      <c r="O80" s="629"/>
      <c r="P80" s="629"/>
      <c r="Q80" s="629"/>
    </row>
    <row r="81" spans="2:17" ht="20.100000000000001" customHeight="1" x14ac:dyDescent="0.15">
      <c r="B81" s="629" t="s">
        <v>433</v>
      </c>
      <c r="C81" s="629"/>
      <c r="D81" s="629"/>
      <c r="E81" s="629"/>
      <c r="F81" s="1799" t="s">
        <v>378</v>
      </c>
      <c r="G81" s="1799"/>
      <c r="H81" s="1799"/>
      <c r="I81" s="629"/>
      <c r="J81" s="629"/>
      <c r="K81" s="623"/>
      <c r="L81" s="628" t="s">
        <v>434</v>
      </c>
      <c r="M81" s="629"/>
      <c r="N81" s="629"/>
      <c r="O81" s="629"/>
      <c r="P81" s="629"/>
      <c r="Q81" s="629"/>
    </row>
    <row r="82" spans="2:17" ht="20.100000000000001" customHeight="1" x14ac:dyDescent="0.15">
      <c r="B82" s="629" t="s">
        <v>435</v>
      </c>
      <c r="C82" s="629"/>
      <c r="D82" s="629"/>
      <c r="E82" s="629"/>
      <c r="F82" s="1799" t="s">
        <v>379</v>
      </c>
      <c r="G82" s="1799"/>
      <c r="H82" s="1799"/>
      <c r="I82" s="1803"/>
      <c r="J82" s="1803"/>
      <c r="K82" s="706"/>
      <c r="L82" s="708" t="s">
        <v>434</v>
      </c>
      <c r="M82" s="1803"/>
      <c r="N82" s="629"/>
      <c r="O82" s="629"/>
      <c r="P82" s="629"/>
      <c r="Q82" s="629"/>
    </row>
    <row r="83" spans="2:17" ht="20.100000000000001" customHeight="1" x14ac:dyDescent="0.15">
      <c r="B83" s="629" t="s">
        <v>436</v>
      </c>
      <c r="C83" s="629"/>
      <c r="D83" s="629"/>
      <c r="E83" s="629"/>
      <c r="F83" s="1799" t="s">
        <v>391</v>
      </c>
      <c r="G83" s="1799"/>
      <c r="H83" s="1799"/>
      <c r="I83" s="629"/>
      <c r="J83" s="629"/>
      <c r="K83" s="623"/>
      <c r="L83" s="628" t="s">
        <v>424</v>
      </c>
      <c r="M83" s="629"/>
      <c r="N83" s="629"/>
      <c r="O83" s="629"/>
      <c r="P83" s="629"/>
      <c r="Q83" s="629"/>
    </row>
    <row r="84" spans="2:17" ht="20.100000000000001" customHeight="1" x14ac:dyDescent="0.15">
      <c r="B84" s="629" t="s">
        <v>437</v>
      </c>
      <c r="C84" s="629"/>
      <c r="D84" s="629"/>
      <c r="E84" s="629"/>
      <c r="F84" s="1799" t="s">
        <v>380</v>
      </c>
      <c r="G84" s="1799"/>
      <c r="H84" s="1799"/>
      <c r="I84" s="629"/>
      <c r="J84" s="629"/>
      <c r="K84" s="623"/>
      <c r="L84" s="628"/>
      <c r="M84" s="629"/>
      <c r="N84" s="629"/>
      <c r="O84" s="629"/>
      <c r="P84" s="629"/>
      <c r="Q84" s="629"/>
    </row>
    <row r="85" spans="2:17" ht="20.100000000000001" customHeight="1" x14ac:dyDescent="0.15">
      <c r="B85" s="629" t="s">
        <v>438</v>
      </c>
      <c r="C85" s="629"/>
      <c r="D85" s="629"/>
      <c r="E85" s="629"/>
      <c r="F85" s="1799" t="s">
        <v>439</v>
      </c>
      <c r="G85" s="1799"/>
      <c r="H85" s="1799"/>
      <c r="I85" s="1803"/>
      <c r="J85" s="1803"/>
      <c r="K85" s="706"/>
      <c r="L85" s="708" t="s">
        <v>434</v>
      </c>
      <c r="M85" s="1803"/>
      <c r="N85" s="629"/>
      <c r="O85" s="629"/>
      <c r="P85" s="629"/>
      <c r="Q85" s="629"/>
    </row>
    <row r="86" spans="2:17" ht="20.100000000000001" customHeight="1" x14ac:dyDescent="0.15">
      <c r="B86" s="629" t="s">
        <v>440</v>
      </c>
      <c r="C86" s="629"/>
      <c r="D86" s="629"/>
      <c r="E86" s="629"/>
      <c r="F86" s="1799" t="s">
        <v>382</v>
      </c>
      <c r="G86" s="1799"/>
      <c r="H86" s="1799"/>
      <c r="I86" s="629"/>
      <c r="J86" s="629"/>
      <c r="K86" s="623"/>
      <c r="L86" s="628" t="s">
        <v>434</v>
      </c>
      <c r="M86" s="629"/>
      <c r="N86" s="629"/>
      <c r="O86" s="629"/>
      <c r="P86" s="629"/>
      <c r="Q86" s="629"/>
    </row>
    <row r="87" spans="2:17" ht="20.100000000000001" customHeight="1" x14ac:dyDescent="0.15">
      <c r="B87" s="629" t="s">
        <v>441</v>
      </c>
      <c r="C87" s="629"/>
      <c r="D87" s="629"/>
      <c r="E87" s="629"/>
      <c r="F87" s="1799" t="s">
        <v>442</v>
      </c>
      <c r="G87" s="1799"/>
      <c r="H87" s="1799"/>
      <c r="I87" s="697"/>
      <c r="J87" s="697"/>
      <c r="K87" s="700"/>
      <c r="L87" s="702"/>
      <c r="M87" s="697"/>
      <c r="N87" s="629"/>
      <c r="O87" s="629"/>
      <c r="P87" s="629"/>
      <c r="Q87" s="629"/>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16ecfc-c57a-489b-9112-1082c8fdba5f">
      <Terms xmlns="http://schemas.microsoft.com/office/infopath/2007/PartnerControls"/>
    </lcf76f155ced4ddcb4097134ff3c332f>
    <TaxCatchAll xmlns="8411e9b5-0ebf-4a54-846b-382595a1e9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B6C3F07508FC4F80CEC48473426F4B" ma:contentTypeVersion="13" ma:contentTypeDescription="新しいドキュメントを作成します。" ma:contentTypeScope="" ma:versionID="e6b44ea621c3211b39a166c480767703">
  <xsd:schema xmlns:xsd="http://www.w3.org/2001/XMLSchema" xmlns:xs="http://www.w3.org/2001/XMLSchema" xmlns:p="http://schemas.microsoft.com/office/2006/metadata/properties" xmlns:ns2="2416ecfc-c57a-489b-9112-1082c8fdba5f" xmlns:ns3="8411e9b5-0ebf-4a54-846b-382595a1e987" targetNamespace="http://schemas.microsoft.com/office/2006/metadata/properties" ma:root="true" ma:fieldsID="3c9870c7ecbfa5d753e1ee99aec2601a" ns2:_="" ns3:_="">
    <xsd:import namespace="2416ecfc-c57a-489b-9112-1082c8fdba5f"/>
    <xsd:import namespace="8411e9b5-0ebf-4a54-846b-382595a1e98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16ecfc-c57a-489b-9112-1082c8fdb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1e9b5-0ebf-4a54-846b-382595a1e98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96aba4-abd1-4035-82db-db2022f69d24}" ma:internalName="TaxCatchAll" ma:showField="CatchAllData" ma:web="8411e9b5-0ebf-4a54-846b-382595a1e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DB6F465F-E3A1-4B47-BD54-C6947C17508F}"/>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0x01010059B6C3F07508FC4F80CEC48473426F4B</vt:lpwstr>
  </property>
  <property fmtid="{D5CDD505-2E9C-101B-9397-08002B2CF9AE}" pid="3" name="MediaServiceImageTags">
    <vt:lpwstr/>
  </property>
</Properties>
</file>