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4gesui\"/>
    </mc:Choice>
  </mc:AlternateContent>
  <workbookProtection workbookAlgorithmName="SHA-512" workbookHashValue="9ADkAq4pFbzKbUrd1yGdUfbtkR1H3AE6L15FpQRTb18enmO+IRal1awid3x1tfvQjySfvJ5m8X6WDe4jld76LA==" workbookSaltValue="gX6RYSRy5yOiIuZOCKGglA=="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P10" i="4"/>
  <c r="AT8" i="4"/>
  <c r="W8" i="4"/>
  <c r="P8" i="4"/>
</calcChain>
</file>

<file path=xl/sharedStrings.xml><?xml version="1.0" encoding="utf-8"?>
<sst xmlns="http://schemas.openxmlformats.org/spreadsheetml/2006/main" count="257" uniqueCount="115">
  <si>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</si>
  <si>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</si>
  <si>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</si>
  <si>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</si>
  <si>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</si>
  <si>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</si>
  <si>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</si>
  <si>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</si>
  <si>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</si>
  <si>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</si>
  <si>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</si>
  <si>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</si>
  <si>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</si>
  <si>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</si>
  <si>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</si>
  <si>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</si>
  <si>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</si>
  <si>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</si>
  <si>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</si>
  <si>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</si>
  <si>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</si>
  <si>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</si>
  <si>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</si>
  <si>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</si>
  <si>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</si>
  <si>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</si>
  <si>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</si>
  <si>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</si>
  <si>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</si>
  <si>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</si>
  <si>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</si>
  <si>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</si>
  <si>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</si>
  <si>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</si>
  <si>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</si>
  <si>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</si>
  <si>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</si>
  <si>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</si>
  <si>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</si>
  <si>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</si>
  <si>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</si>
  <si>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</si>
  <si>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</si>
  <si>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</si>
  <si>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</si>
  <si>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</si>
  <si>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</si>
  <si>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</si>
  <si>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</si>
  <si>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</si>
  <si>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</si>
  <si>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</si>
  <si>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</si>
  <si>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</si>
  <si>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</si>
  <si>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</si>
  <si>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</si>
  <si>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</si>
  <si>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</si>
  <si>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</si>
  <si>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</si>
  <si>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</si>
  <si>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</si>
  <si>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</si>
  <si>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</si>
  <si>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</si>
  <si>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</si>
  <si>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</si>
  <si>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</si>
  <si>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</si>
  <si>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</si>
  <si>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</si>
  <si>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</si>
  <si>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</si>
  <si>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</si>
  <si>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</si>
  <si>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</si>
  <si>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</si>
  <si>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</si>
  <si>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</si>
  <si>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</si>
  <si>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</si>
  <si>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</si>
  <si>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</si>
  <si>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</si>
  <si>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</si>
  <si>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</si>
  <si>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</si>
  <si>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</si>
  <si>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</si>
  <si>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</si>
  <si>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</si>
  <si>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</si>
  <si>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</si>
  <si>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</si>
  <si>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</si>
  <si>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山辺町</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</si>
  <si>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</si>
  <si>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</si>
  <si>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</si>
  <si>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</si>
  <si>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</si>
  <si>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</si>
  <si>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</si>
  <si>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</si>
  <si>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</si>
  <si>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</si>
  <si>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</si>
  <si>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</si>
  <si>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</si>
  <si>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</si>
  <si>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</si>
  <si>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【経常収支比率・累積欠損金比率】
　使用料収入は減少傾向が続くものの、経常収支比率は継続して100%を上回っており、累積欠損金は発生していない。引き続きさらなる費用削減に取り組み、経営改善に努めたい。
【流動比率】
　企業債償還額が現金預金と比較して膨大であり、類似団体と比較して流動比率は低い。年度毎の企業債償還額は逓減傾向にあるため、流動比率が徐々に向上すると見込まれる。
【企業債残高対事業規模比率】
　類似団体を上回っているが、企業債借入と比較して元金償還金が大きい状態が続くため、企業債残高は償還に伴い減少する見込みである。長期的にみれば、比率は徐々に減少すると思われる。
【経費回収比率・汚水処理原価】
　汚水処理費を料金収入で賄う事が出来ている。流域下水道に接続しており、処理場を広域化していることが、類似団体より処理費用が少ない要素であると思われる。ただし、経費回収率は年々減少、汚水処理減価は年々増加の傾向が見られるため費用削減に取り組み、経営改善に努める必要があると思われる。
【水洗化率】
　事業計画での整備率100%であるものの、家屋新築により年々増加している。今後とも安定した使用料収入、水質保全を確保するためにも、100%を目指して訪問による勧奨やパンフレット配布などの推進活動に努める。</t>
    <rPh sb="387" eb="392">
      <t>ケイヒカイシュウリツ</t>
    </rPh>
    <rPh sb="393" eb="395">
      <t>ネンネン</t>
    </rPh>
    <rPh sb="395" eb="397">
      <t>ゲンショウ</t>
    </rPh>
    <rPh sb="398" eb="404">
      <t>オスイショリゲンカ</t>
    </rPh>
    <rPh sb="405" eb="407">
      <t>ネンネン</t>
    </rPh>
    <rPh sb="407" eb="409">
      <t>ゾウカ</t>
    </rPh>
    <rPh sb="410" eb="412">
      <t>ケイコウ</t>
    </rPh>
    <rPh sb="413" eb="414">
      <t>ミ</t>
    </rPh>
    <rPh sb="419" eb="423">
      <t>ヒヨウサクゲン</t>
    </rPh>
    <rPh sb="424" eb="425">
      <t>ト</t>
    </rPh>
    <rPh sb="426" eb="427">
      <t>ク</t>
    </rPh>
    <rPh sb="429" eb="433">
      <t>ケイエイカイゼン</t>
    </rPh>
    <rPh sb="434" eb="435">
      <t>ツト</t>
    </rPh>
    <rPh sb="437" eb="439">
      <t>ヒツヨウ</t>
    </rPh>
    <rPh sb="443" eb="444">
      <t>オモ</t>
    </rPh>
    <rPh sb="530" eb="532">
      <t>ホウモン</t>
    </rPh>
    <rPh sb="535" eb="537">
      <t>カンショウ</t>
    </rPh>
    <phoneticPr fontId="4"/>
  </si>
  <si>
    <t>　平成3年度の供用開始以降、管渠やマンホールポンプ等の施設は、定期的な点検や補修により機能を維持しているが、一部のマンホールポンプは耐用年数を超過しており、更新を実施してきた。管渠の法定耐用年数は50年であることから、計画的更新は当面実施しないが、管渠内部調査等の結果に応じて更新する。
　また、安定的に機能を維持するため、下水道施設の長寿命化を図るべく計画的に老朽化対策を実施していく。</t>
    <phoneticPr fontId="4"/>
  </si>
  <si>
    <t>　整備区域の拡大は見込めないため、整備区域内の人口減少に伴って、料金収入が減少する局面にあると想定できる。約20年後の本格的な汚水管渠の更新時期を迎えるに当たって、投資資産の回収がどこまで進められるかを慎重に検証する。今後は公共下水道事業経営戦略見直し後となる令和7年度から改めて、公営企業として資産投資と資金回収の状況を鑑みながら独立採算ができるように将来の投資需要を適正に予測し、施設の長寿命化と事業運営を進めていく。</t>
    <rPh sb="112" eb="114">
      <t>コウキョウ</t>
    </rPh>
    <rPh sb="114" eb="117">
      <t>ゲスイドウ</t>
    </rPh>
    <rPh sb="117" eb="119">
      <t>ジギョウ</t>
    </rPh>
    <rPh sb="119" eb="123">
      <t>ケイエイセンリャク</t>
    </rPh>
    <rPh sb="123" eb="125">
      <t>ミナオ</t>
    </rPh>
    <rPh sb="126" eb="127">
      <t>ゴ</t>
    </rPh>
    <rPh sb="134" eb="135">
      <t>ド</t>
    </rPh>
    <rPh sb="137" eb="138">
      <t>アラタ</t>
    </rPh>
    <rPh sb="161" eb="162">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</si>
</sst>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136-4B4E-B22B-F769A55DDA7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1.65</c:v>
                </c:pt>
                <c:pt idx="2">
                  <c:v>0.15</c:v>
                </c:pt>
                <c:pt idx="3">
                  <c:v>0.12</c:v>
                </c:pt>
                <c:pt idx="4">
                  <c:v>0.09</c:v>
                </c:pt>
              </c:numCache>
            </c:numRef>
          </c:val>
          <c:smooth val="0"/>
          <c:extLst>
            <c:ext xmlns:c16="http://schemas.microsoft.com/office/drawing/2014/chart" uri="{C3380CC4-5D6E-409C-BE32-E72D297353CC}">
              <c16:uniqueId val="{00000001-7136-4B4E-B22B-F769A55DDA7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54B-4875-A95D-21F7EC8DE22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50.53</c:v>
                </c:pt>
                <c:pt idx="2">
                  <c:v>56.43</c:v>
                </c:pt>
                <c:pt idx="3">
                  <c:v>55.82</c:v>
                </c:pt>
                <c:pt idx="4">
                  <c:v>56.51</c:v>
                </c:pt>
              </c:numCache>
            </c:numRef>
          </c:val>
          <c:smooth val="0"/>
          <c:extLst>
            <c:ext xmlns:c16="http://schemas.microsoft.com/office/drawing/2014/chart" uri="{C3380CC4-5D6E-409C-BE32-E72D297353CC}">
              <c16:uniqueId val="{00000001-354B-4875-A95D-21F7EC8DE22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87.74</c:v>
                </c:pt>
                <c:pt idx="2">
                  <c:v>88.26</c:v>
                </c:pt>
                <c:pt idx="3">
                  <c:v>89.08</c:v>
                </c:pt>
                <c:pt idx="4">
                  <c:v>89.66</c:v>
                </c:pt>
              </c:numCache>
            </c:numRef>
          </c:val>
          <c:extLst>
            <c:ext xmlns:c16="http://schemas.microsoft.com/office/drawing/2014/chart" uri="{C3380CC4-5D6E-409C-BE32-E72D297353CC}">
              <c16:uniqueId val="{00000000-2565-40BC-8F8A-DD1063F8CDC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82.08</c:v>
                </c:pt>
                <c:pt idx="2">
                  <c:v>91.07</c:v>
                </c:pt>
                <c:pt idx="3">
                  <c:v>90.67</c:v>
                </c:pt>
                <c:pt idx="4">
                  <c:v>90.62</c:v>
                </c:pt>
              </c:numCache>
            </c:numRef>
          </c:val>
          <c:smooth val="0"/>
          <c:extLst>
            <c:ext xmlns:c16="http://schemas.microsoft.com/office/drawing/2014/chart" uri="{C3380CC4-5D6E-409C-BE32-E72D297353CC}">
              <c16:uniqueId val="{00000001-2565-40BC-8F8A-DD1063F8CDC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106.49</c:v>
                </c:pt>
                <c:pt idx="2">
                  <c:v>117.21</c:v>
                </c:pt>
                <c:pt idx="3">
                  <c:v>105.8</c:v>
                </c:pt>
                <c:pt idx="4">
                  <c:v>105.01</c:v>
                </c:pt>
              </c:numCache>
            </c:numRef>
          </c:val>
          <c:extLst>
            <c:ext xmlns:c16="http://schemas.microsoft.com/office/drawing/2014/chart" uri="{C3380CC4-5D6E-409C-BE32-E72D297353CC}">
              <c16:uniqueId val="{00000000-1629-49A7-9574-A873BC791F8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107.21</c:v>
                </c:pt>
                <c:pt idx="2">
                  <c:v>106.22</c:v>
                </c:pt>
                <c:pt idx="3">
                  <c:v>107.01</c:v>
                </c:pt>
                <c:pt idx="4">
                  <c:v>106.53</c:v>
                </c:pt>
              </c:numCache>
            </c:numRef>
          </c:val>
          <c:smooth val="0"/>
          <c:extLst>
            <c:ext xmlns:c16="http://schemas.microsoft.com/office/drawing/2014/chart" uri="{C3380CC4-5D6E-409C-BE32-E72D297353CC}">
              <c16:uniqueId val="{00000001-1629-49A7-9574-A873BC791F8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3.12</c:v>
                </c:pt>
                <c:pt idx="2">
                  <c:v>6.19</c:v>
                </c:pt>
                <c:pt idx="3">
                  <c:v>9.2100000000000009</c:v>
                </c:pt>
                <c:pt idx="4">
                  <c:v>12.23</c:v>
                </c:pt>
              </c:numCache>
            </c:numRef>
          </c:val>
          <c:extLst>
            <c:ext xmlns:c16="http://schemas.microsoft.com/office/drawing/2014/chart" uri="{C3380CC4-5D6E-409C-BE32-E72D297353CC}">
              <c16:uniqueId val="{00000000-4DE5-43B5-B870-76CF613201B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12.7</c:v>
                </c:pt>
                <c:pt idx="2">
                  <c:v>23.54</c:v>
                </c:pt>
                <c:pt idx="3">
                  <c:v>25.86</c:v>
                </c:pt>
                <c:pt idx="4">
                  <c:v>26.9</c:v>
                </c:pt>
              </c:numCache>
            </c:numRef>
          </c:val>
          <c:smooth val="0"/>
          <c:extLst>
            <c:ext xmlns:c16="http://schemas.microsoft.com/office/drawing/2014/chart" uri="{C3380CC4-5D6E-409C-BE32-E72D297353CC}">
              <c16:uniqueId val="{00000001-4DE5-43B5-B870-76CF613201B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E48-4972-9467-8A0AEC08C90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1.5</c:v>
                </c:pt>
                <c:pt idx="3" formatCode="#,##0.00;&quot;△&quot;#,##0.00;&quot;-&quot;">
                  <c:v>1.4</c:v>
                </c:pt>
                <c:pt idx="4" formatCode="#,##0.00;&quot;△&quot;#,##0.00;&quot;-&quot;">
                  <c:v>2.08</c:v>
                </c:pt>
              </c:numCache>
            </c:numRef>
          </c:val>
          <c:smooth val="0"/>
          <c:extLst>
            <c:ext xmlns:c16="http://schemas.microsoft.com/office/drawing/2014/chart" uri="{C3380CC4-5D6E-409C-BE32-E72D297353CC}">
              <c16:uniqueId val="{00000001-BE48-4972-9467-8A0AEC08C90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C9E-4955-92BB-72BE60567B7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43.71</c:v>
                </c:pt>
                <c:pt idx="2">
                  <c:v>18.010000000000002</c:v>
                </c:pt>
                <c:pt idx="3">
                  <c:v>23.86</c:v>
                </c:pt>
                <c:pt idx="4">
                  <c:v>18.41</c:v>
                </c:pt>
              </c:numCache>
            </c:numRef>
          </c:val>
          <c:smooth val="0"/>
          <c:extLst>
            <c:ext xmlns:c16="http://schemas.microsoft.com/office/drawing/2014/chart" uri="{C3380CC4-5D6E-409C-BE32-E72D297353CC}">
              <c16:uniqueId val="{00000001-DC9E-4955-92BB-72BE60567B7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16.079999999999998</c:v>
                </c:pt>
                <c:pt idx="2">
                  <c:v>15.97</c:v>
                </c:pt>
                <c:pt idx="3">
                  <c:v>24.97</c:v>
                </c:pt>
                <c:pt idx="4">
                  <c:v>44.49</c:v>
                </c:pt>
              </c:numCache>
            </c:numRef>
          </c:val>
          <c:extLst>
            <c:ext xmlns:c16="http://schemas.microsoft.com/office/drawing/2014/chart" uri="{C3380CC4-5D6E-409C-BE32-E72D297353CC}">
              <c16:uniqueId val="{00000000-1D56-4C10-941C-BE28F3CEF17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40.67</c:v>
                </c:pt>
                <c:pt idx="2">
                  <c:v>59.4</c:v>
                </c:pt>
                <c:pt idx="3">
                  <c:v>68.27</c:v>
                </c:pt>
                <c:pt idx="4">
                  <c:v>74.790000000000006</c:v>
                </c:pt>
              </c:numCache>
            </c:numRef>
          </c:val>
          <c:smooth val="0"/>
          <c:extLst>
            <c:ext xmlns:c16="http://schemas.microsoft.com/office/drawing/2014/chart" uri="{C3380CC4-5D6E-409C-BE32-E72D297353CC}">
              <c16:uniqueId val="{00000001-1D56-4C10-941C-BE28F3CEF17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1108.32</c:v>
                </c:pt>
                <c:pt idx="2">
                  <c:v>1450.85</c:v>
                </c:pt>
                <c:pt idx="3">
                  <c:v>1387.7</c:v>
                </c:pt>
                <c:pt idx="4">
                  <c:v>864.34</c:v>
                </c:pt>
              </c:numCache>
            </c:numRef>
          </c:val>
          <c:extLst>
            <c:ext xmlns:c16="http://schemas.microsoft.com/office/drawing/2014/chart" uri="{C3380CC4-5D6E-409C-BE32-E72D297353CC}">
              <c16:uniqueId val="{00000000-1D7E-4BE7-AC35-E4DA98B814B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1050.51</c:v>
                </c:pt>
                <c:pt idx="2">
                  <c:v>747.84</c:v>
                </c:pt>
                <c:pt idx="3">
                  <c:v>804.98</c:v>
                </c:pt>
                <c:pt idx="4">
                  <c:v>767.56</c:v>
                </c:pt>
              </c:numCache>
            </c:numRef>
          </c:val>
          <c:smooth val="0"/>
          <c:extLst>
            <c:ext xmlns:c16="http://schemas.microsoft.com/office/drawing/2014/chart" uri="{C3380CC4-5D6E-409C-BE32-E72D297353CC}">
              <c16:uniqueId val="{00000001-1D7E-4BE7-AC35-E4DA98B814B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179.91</c:v>
                </c:pt>
                <c:pt idx="2">
                  <c:v>132.1</c:v>
                </c:pt>
                <c:pt idx="3">
                  <c:v>130.88</c:v>
                </c:pt>
                <c:pt idx="4">
                  <c:v>111.27</c:v>
                </c:pt>
              </c:numCache>
            </c:numRef>
          </c:val>
          <c:extLst>
            <c:ext xmlns:c16="http://schemas.microsoft.com/office/drawing/2014/chart" uri="{C3380CC4-5D6E-409C-BE32-E72D297353CC}">
              <c16:uniqueId val="{00000000-959F-48A6-8270-00B6800F6AD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82.65</c:v>
                </c:pt>
                <c:pt idx="2">
                  <c:v>90.17</c:v>
                </c:pt>
                <c:pt idx="3">
                  <c:v>88.71</c:v>
                </c:pt>
                <c:pt idx="4">
                  <c:v>90.23</c:v>
                </c:pt>
              </c:numCache>
            </c:numRef>
          </c:val>
          <c:smooth val="0"/>
          <c:extLst>
            <c:ext xmlns:c16="http://schemas.microsoft.com/office/drawing/2014/chart" uri="{C3380CC4-5D6E-409C-BE32-E72D297353CC}">
              <c16:uniqueId val="{00000001-959F-48A6-8270-00B6800F6AD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92.75</c:v>
                </c:pt>
                <c:pt idx="2">
                  <c:v>126.37</c:v>
                </c:pt>
                <c:pt idx="3">
                  <c:v>127.64</c:v>
                </c:pt>
                <c:pt idx="4">
                  <c:v>150.52000000000001</c:v>
                </c:pt>
              </c:numCache>
            </c:numRef>
          </c:val>
          <c:extLst>
            <c:ext xmlns:c16="http://schemas.microsoft.com/office/drawing/2014/chart" uri="{C3380CC4-5D6E-409C-BE32-E72D297353CC}">
              <c16:uniqueId val="{00000000-BEC4-48B0-BC30-3ED98F1877B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186.3</c:v>
                </c:pt>
                <c:pt idx="2">
                  <c:v>173.17</c:v>
                </c:pt>
                <c:pt idx="3">
                  <c:v>174.8</c:v>
                </c:pt>
                <c:pt idx="4">
                  <c:v>170.2</c:v>
                </c:pt>
              </c:numCache>
            </c:numRef>
          </c:val>
          <c:smooth val="0"/>
          <c:extLst>
            <c:ext xmlns:c16="http://schemas.microsoft.com/office/drawing/2014/chart" uri="{C3380CC4-5D6E-409C-BE32-E72D297353CC}">
              <c16:uniqueId val="{00000001-BEC4-48B0-BC30-3ED98F1877B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山辺町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Cc1</v>
      </c>
      <c r="X8" s="34"/>
      <c r="Y8" s="34"/>
      <c r="Z8" s="34"/>
      <c r="AA8" s="34"/>
      <c r="AB8" s="34"/>
      <c r="AC8" s="34"/>
      <c r="AD8" s="35" t="str">
        <f>データ!$M$6</f>
        <v>非設置</v>
      </c>
      <c r="AE8" s="35"/>
      <c r="AF8" s="35"/>
      <c r="AG8" s="35"/>
      <c r="AH8" s="35"/>
      <c r="AI8" s="35"/>
      <c r="AJ8" s="35"/>
      <c r="AK8" s="3"/>
      <c r="AL8" s="36">
        <f>データ!S6</f>
        <v>13570</v>
      </c>
      <c r="AM8" s="36"/>
      <c r="AN8" s="36"/>
      <c r="AO8" s="36"/>
      <c r="AP8" s="36"/>
      <c r="AQ8" s="36"/>
      <c r="AR8" s="36"/>
      <c r="AS8" s="36"/>
      <c r="AT8" s="37">
        <f>データ!T6</f>
        <v>92.6</v>
      </c>
      <c r="AU8" s="37"/>
      <c r="AV8" s="37"/>
      <c r="AW8" s="37"/>
      <c r="AX8" s="37"/>
      <c r="AY8" s="37"/>
      <c r="AZ8" s="37"/>
      <c r="BA8" s="37"/>
      <c r="BB8" s="37">
        <f>データ!U6</f>
        <v>146.54</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52.27</v>
      </c>
      <c r="J10" s="37"/>
      <c r="K10" s="37"/>
      <c r="L10" s="37"/>
      <c r="M10" s="37"/>
      <c r="N10" s="37"/>
      <c r="O10" s="37"/>
      <c r="P10" s="37">
        <f>データ!P6</f>
        <v>95.87</v>
      </c>
      <c r="Q10" s="37"/>
      <c r="R10" s="37"/>
      <c r="S10" s="37"/>
      <c r="T10" s="37"/>
      <c r="U10" s="37"/>
      <c r="V10" s="37"/>
      <c r="W10" s="37">
        <f>データ!Q6</f>
        <v>78.33</v>
      </c>
      <c r="X10" s="37"/>
      <c r="Y10" s="37"/>
      <c r="Z10" s="37"/>
      <c r="AA10" s="37"/>
      <c r="AB10" s="37"/>
      <c r="AC10" s="37"/>
      <c r="AD10" s="36">
        <f>データ!R6</f>
        <v>3410</v>
      </c>
      <c r="AE10" s="36"/>
      <c r="AF10" s="36"/>
      <c r="AG10" s="36"/>
      <c r="AH10" s="36"/>
      <c r="AI10" s="36"/>
      <c r="AJ10" s="36"/>
      <c r="AK10" s="2"/>
      <c r="AL10" s="36">
        <f>データ!V6</f>
        <v>12893</v>
      </c>
      <c r="AM10" s="36"/>
      <c r="AN10" s="36"/>
      <c r="AO10" s="36"/>
      <c r="AP10" s="36"/>
      <c r="AQ10" s="36"/>
      <c r="AR10" s="36"/>
      <c r="AS10" s="36"/>
      <c r="AT10" s="37">
        <f>データ!W6</f>
        <v>3.91</v>
      </c>
      <c r="AU10" s="37"/>
      <c r="AV10" s="37"/>
      <c r="AW10" s="37"/>
      <c r="AX10" s="37"/>
      <c r="AY10" s="37"/>
      <c r="AZ10" s="37"/>
      <c r="BA10" s="37"/>
      <c r="BB10" s="37">
        <f>データ!X6</f>
        <v>3297.44</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uRdcI5FWVYEglXQQiTTv0roLFmzrwifLPsyYzaTxuVKjQR4d16GycpUjqE+QNqVf5Zx/TAhAPOi8EqG0V0mLXQ==" saltValue="dH7F+KsQ1pF7ZyjnpwSBb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63011</v>
      </c>
      <c r="D6" s="19">
        <f t="shared" si="3"/>
        <v>46</v>
      </c>
      <c r="E6" s="19">
        <f t="shared" si="3"/>
        <v>17</v>
      </c>
      <c r="F6" s="19">
        <f t="shared" si="3"/>
        <v>1</v>
      </c>
      <c r="G6" s="19">
        <f t="shared" si="3"/>
        <v>0</v>
      </c>
      <c r="H6" s="19" t="str">
        <f t="shared" si="3"/>
        <v>山形県　山辺町</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52.27</v>
      </c>
      <c r="P6" s="20">
        <f t="shared" si="3"/>
        <v>95.87</v>
      </c>
      <c r="Q6" s="20">
        <f t="shared" si="3"/>
        <v>78.33</v>
      </c>
      <c r="R6" s="20">
        <f t="shared" si="3"/>
        <v>3410</v>
      </c>
      <c r="S6" s="20">
        <f t="shared" si="3"/>
        <v>13570</v>
      </c>
      <c r="T6" s="20">
        <f t="shared" si="3"/>
        <v>92.6</v>
      </c>
      <c r="U6" s="20">
        <f t="shared" si="3"/>
        <v>146.54</v>
      </c>
      <c r="V6" s="20">
        <f t="shared" si="3"/>
        <v>12893</v>
      </c>
      <c r="W6" s="20">
        <f t="shared" si="3"/>
        <v>3.91</v>
      </c>
      <c r="X6" s="20">
        <f t="shared" si="3"/>
        <v>3297.44</v>
      </c>
      <c r="Y6" s="21" t="str">
        <f>IF(Y7="",NA(),Y7)</f>
        <v>-</v>
      </c>
      <c r="Z6" s="21">
        <f t="shared" ref="Z6:AH6" si="4">IF(Z7="",NA(),Z7)</f>
        <v>106.49</v>
      </c>
      <c r="AA6" s="21">
        <f t="shared" si="4"/>
        <v>117.21</v>
      </c>
      <c r="AB6" s="21">
        <f t="shared" si="4"/>
        <v>105.8</v>
      </c>
      <c r="AC6" s="21">
        <f t="shared" si="4"/>
        <v>105.01</v>
      </c>
      <c r="AD6" s="21" t="str">
        <f t="shared" si="4"/>
        <v>-</v>
      </c>
      <c r="AE6" s="21">
        <f t="shared" si="4"/>
        <v>107.21</v>
      </c>
      <c r="AF6" s="21">
        <f t="shared" si="4"/>
        <v>106.22</v>
      </c>
      <c r="AG6" s="21">
        <f t="shared" si="4"/>
        <v>107.01</v>
      </c>
      <c r="AH6" s="21">
        <f t="shared" si="4"/>
        <v>106.53</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43.71</v>
      </c>
      <c r="AQ6" s="21">
        <f t="shared" si="5"/>
        <v>18.010000000000002</v>
      </c>
      <c r="AR6" s="21">
        <f t="shared" si="5"/>
        <v>23.86</v>
      </c>
      <c r="AS6" s="21">
        <f t="shared" si="5"/>
        <v>18.41</v>
      </c>
      <c r="AT6" s="20" t="str">
        <f>IF(AT7="","",IF(AT7="-","【-】","【"&amp;SUBSTITUTE(TEXT(AT7,"#,##0.00"),"-","△")&amp;"】"))</f>
        <v>【3.03】</v>
      </c>
      <c r="AU6" s="21" t="str">
        <f>IF(AU7="",NA(),AU7)</f>
        <v>-</v>
      </c>
      <c r="AV6" s="21">
        <f t="shared" ref="AV6:BD6" si="6">IF(AV7="",NA(),AV7)</f>
        <v>16.079999999999998</v>
      </c>
      <c r="AW6" s="21">
        <f t="shared" si="6"/>
        <v>15.97</v>
      </c>
      <c r="AX6" s="21">
        <f t="shared" si="6"/>
        <v>24.97</v>
      </c>
      <c r="AY6" s="21">
        <f t="shared" si="6"/>
        <v>44.49</v>
      </c>
      <c r="AZ6" s="21" t="str">
        <f t="shared" si="6"/>
        <v>-</v>
      </c>
      <c r="BA6" s="21">
        <f t="shared" si="6"/>
        <v>40.67</v>
      </c>
      <c r="BB6" s="21">
        <f t="shared" si="6"/>
        <v>59.4</v>
      </c>
      <c r="BC6" s="21">
        <f t="shared" si="6"/>
        <v>68.27</v>
      </c>
      <c r="BD6" s="21">
        <f t="shared" si="6"/>
        <v>74.790000000000006</v>
      </c>
      <c r="BE6" s="20" t="str">
        <f>IF(BE7="","",IF(BE7="-","【-】","【"&amp;SUBSTITUTE(TEXT(BE7,"#,##0.00"),"-","△")&amp;"】"))</f>
        <v>【78.43】</v>
      </c>
      <c r="BF6" s="21" t="str">
        <f>IF(BF7="",NA(),BF7)</f>
        <v>-</v>
      </c>
      <c r="BG6" s="21">
        <f t="shared" ref="BG6:BO6" si="7">IF(BG7="",NA(),BG7)</f>
        <v>1108.32</v>
      </c>
      <c r="BH6" s="21">
        <f t="shared" si="7"/>
        <v>1450.85</v>
      </c>
      <c r="BI6" s="21">
        <f t="shared" si="7"/>
        <v>1387.7</v>
      </c>
      <c r="BJ6" s="21">
        <f t="shared" si="7"/>
        <v>864.34</v>
      </c>
      <c r="BK6" s="21" t="str">
        <f t="shared" si="7"/>
        <v>-</v>
      </c>
      <c r="BL6" s="21">
        <f t="shared" si="7"/>
        <v>1050.51</v>
      </c>
      <c r="BM6" s="21">
        <f t="shared" si="7"/>
        <v>747.84</v>
      </c>
      <c r="BN6" s="21">
        <f t="shared" si="7"/>
        <v>804.98</v>
      </c>
      <c r="BO6" s="21">
        <f t="shared" si="7"/>
        <v>767.56</v>
      </c>
      <c r="BP6" s="20" t="str">
        <f>IF(BP7="","",IF(BP7="-","【-】","【"&amp;SUBSTITUTE(TEXT(BP7,"#,##0.00"),"-","△")&amp;"】"))</f>
        <v>【630.82】</v>
      </c>
      <c r="BQ6" s="21" t="str">
        <f>IF(BQ7="",NA(),BQ7)</f>
        <v>-</v>
      </c>
      <c r="BR6" s="21">
        <f t="shared" ref="BR6:BZ6" si="8">IF(BR7="",NA(),BR7)</f>
        <v>179.91</v>
      </c>
      <c r="BS6" s="21">
        <f t="shared" si="8"/>
        <v>132.1</v>
      </c>
      <c r="BT6" s="21">
        <f t="shared" si="8"/>
        <v>130.88</v>
      </c>
      <c r="BU6" s="21">
        <f t="shared" si="8"/>
        <v>111.27</v>
      </c>
      <c r="BV6" s="21" t="str">
        <f t="shared" si="8"/>
        <v>-</v>
      </c>
      <c r="BW6" s="21">
        <f t="shared" si="8"/>
        <v>82.65</v>
      </c>
      <c r="BX6" s="21">
        <f t="shared" si="8"/>
        <v>90.17</v>
      </c>
      <c r="BY6" s="21">
        <f t="shared" si="8"/>
        <v>88.71</v>
      </c>
      <c r="BZ6" s="21">
        <f t="shared" si="8"/>
        <v>90.23</v>
      </c>
      <c r="CA6" s="20" t="str">
        <f>IF(CA7="","",IF(CA7="-","【-】","【"&amp;SUBSTITUTE(TEXT(CA7,"#,##0.00"),"-","△")&amp;"】"))</f>
        <v>【97.81】</v>
      </c>
      <c r="CB6" s="21" t="str">
        <f>IF(CB7="",NA(),CB7)</f>
        <v>-</v>
      </c>
      <c r="CC6" s="21">
        <f t="shared" ref="CC6:CK6" si="9">IF(CC7="",NA(),CC7)</f>
        <v>92.75</v>
      </c>
      <c r="CD6" s="21">
        <f t="shared" si="9"/>
        <v>126.37</v>
      </c>
      <c r="CE6" s="21">
        <f t="shared" si="9"/>
        <v>127.64</v>
      </c>
      <c r="CF6" s="21">
        <f t="shared" si="9"/>
        <v>150.52000000000001</v>
      </c>
      <c r="CG6" s="21" t="str">
        <f t="shared" si="9"/>
        <v>-</v>
      </c>
      <c r="CH6" s="21">
        <f t="shared" si="9"/>
        <v>186.3</v>
      </c>
      <c r="CI6" s="21">
        <f t="shared" si="9"/>
        <v>173.17</v>
      </c>
      <c r="CJ6" s="21">
        <f t="shared" si="9"/>
        <v>174.8</v>
      </c>
      <c r="CK6" s="21">
        <f t="shared" si="9"/>
        <v>170.2</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50.53</v>
      </c>
      <c r="CT6" s="21">
        <f t="shared" si="10"/>
        <v>56.43</v>
      </c>
      <c r="CU6" s="21">
        <f t="shared" si="10"/>
        <v>55.82</v>
      </c>
      <c r="CV6" s="21">
        <f t="shared" si="10"/>
        <v>56.51</v>
      </c>
      <c r="CW6" s="20" t="str">
        <f>IF(CW7="","",IF(CW7="-","【-】","【"&amp;SUBSTITUTE(TEXT(CW7,"#,##0.00"),"-","△")&amp;"】"))</f>
        <v>【58.94】</v>
      </c>
      <c r="CX6" s="21" t="str">
        <f>IF(CX7="",NA(),CX7)</f>
        <v>-</v>
      </c>
      <c r="CY6" s="21">
        <f t="shared" ref="CY6:DG6" si="11">IF(CY7="",NA(),CY7)</f>
        <v>87.74</v>
      </c>
      <c r="CZ6" s="21">
        <f t="shared" si="11"/>
        <v>88.26</v>
      </c>
      <c r="DA6" s="21">
        <f t="shared" si="11"/>
        <v>89.08</v>
      </c>
      <c r="DB6" s="21">
        <f t="shared" si="11"/>
        <v>89.66</v>
      </c>
      <c r="DC6" s="21" t="str">
        <f t="shared" si="11"/>
        <v>-</v>
      </c>
      <c r="DD6" s="21">
        <f t="shared" si="11"/>
        <v>82.08</v>
      </c>
      <c r="DE6" s="21">
        <f t="shared" si="11"/>
        <v>91.07</v>
      </c>
      <c r="DF6" s="21">
        <f t="shared" si="11"/>
        <v>90.67</v>
      </c>
      <c r="DG6" s="21">
        <f t="shared" si="11"/>
        <v>90.62</v>
      </c>
      <c r="DH6" s="20" t="str">
        <f>IF(DH7="","",IF(DH7="-","【-】","【"&amp;SUBSTITUTE(TEXT(DH7,"#,##0.00"),"-","△")&amp;"】"))</f>
        <v>【95.91】</v>
      </c>
      <c r="DI6" s="21" t="str">
        <f>IF(DI7="",NA(),DI7)</f>
        <v>-</v>
      </c>
      <c r="DJ6" s="21">
        <f t="shared" ref="DJ6:DR6" si="12">IF(DJ7="",NA(),DJ7)</f>
        <v>3.12</v>
      </c>
      <c r="DK6" s="21">
        <f t="shared" si="12"/>
        <v>6.19</v>
      </c>
      <c r="DL6" s="21">
        <f t="shared" si="12"/>
        <v>9.2100000000000009</v>
      </c>
      <c r="DM6" s="21">
        <f t="shared" si="12"/>
        <v>12.23</v>
      </c>
      <c r="DN6" s="21" t="str">
        <f t="shared" si="12"/>
        <v>-</v>
      </c>
      <c r="DO6" s="21">
        <f t="shared" si="12"/>
        <v>12.7</v>
      </c>
      <c r="DP6" s="21">
        <f t="shared" si="12"/>
        <v>23.54</v>
      </c>
      <c r="DQ6" s="21">
        <f t="shared" si="12"/>
        <v>25.86</v>
      </c>
      <c r="DR6" s="21">
        <f t="shared" si="12"/>
        <v>26.9</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1">
        <f t="shared" si="13"/>
        <v>1.5</v>
      </c>
      <c r="EB6" s="21">
        <f t="shared" si="13"/>
        <v>1.4</v>
      </c>
      <c r="EC6" s="21">
        <f t="shared" si="13"/>
        <v>2.08</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1.65</v>
      </c>
      <c r="EL6" s="21">
        <f t="shared" si="14"/>
        <v>0.15</v>
      </c>
      <c r="EM6" s="21">
        <f t="shared" si="14"/>
        <v>0.12</v>
      </c>
      <c r="EN6" s="21">
        <f t="shared" si="14"/>
        <v>0.09</v>
      </c>
      <c r="EO6" s="20" t="str">
        <f>IF(EO7="","",IF(EO7="-","【-】","【"&amp;SUBSTITUTE(TEXT(EO7,"#,##0.00"),"-","△")&amp;"】"))</f>
        <v>【0.22】</v>
      </c>
    </row>
    <row r="7" spans="1:148" s="22" customFormat="1" x14ac:dyDescent="0.15">
      <c r="A7" s="14"/>
      <c r="B7" s="23">
        <v>2023</v>
      </c>
      <c r="C7" s="23">
        <v>63011</v>
      </c>
      <c r="D7" s="23">
        <v>46</v>
      </c>
      <c r="E7" s="23">
        <v>17</v>
      </c>
      <c r="F7" s="23">
        <v>1</v>
      </c>
      <c r="G7" s="23">
        <v>0</v>
      </c>
      <c r="H7" s="23" t="s">
        <v>96</v>
      </c>
      <c r="I7" s="23" t="s">
        <v>97</v>
      </c>
      <c r="J7" s="23" t="s">
        <v>98</v>
      </c>
      <c r="K7" s="23" t="s">
        <v>99</v>
      </c>
      <c r="L7" s="23" t="s">
        <v>100</v>
      </c>
      <c r="M7" s="23" t="s">
        <v>101</v>
      </c>
      <c r="N7" s="24" t="s">
        <v>102</v>
      </c>
      <c r="O7" s="24">
        <v>52.27</v>
      </c>
      <c r="P7" s="24">
        <v>95.87</v>
      </c>
      <c r="Q7" s="24">
        <v>78.33</v>
      </c>
      <c r="R7" s="24">
        <v>3410</v>
      </c>
      <c r="S7" s="24">
        <v>13570</v>
      </c>
      <c r="T7" s="24">
        <v>92.6</v>
      </c>
      <c r="U7" s="24">
        <v>146.54</v>
      </c>
      <c r="V7" s="24">
        <v>12893</v>
      </c>
      <c r="W7" s="24">
        <v>3.91</v>
      </c>
      <c r="X7" s="24">
        <v>3297.44</v>
      </c>
      <c r="Y7" s="24" t="s">
        <v>102</v>
      </c>
      <c r="Z7" s="24">
        <v>106.49</v>
      </c>
      <c r="AA7" s="24">
        <v>117.21</v>
      </c>
      <c r="AB7" s="24">
        <v>105.8</v>
      </c>
      <c r="AC7" s="24">
        <v>105.01</v>
      </c>
      <c r="AD7" s="24" t="s">
        <v>102</v>
      </c>
      <c r="AE7" s="24">
        <v>107.21</v>
      </c>
      <c r="AF7" s="24">
        <v>106.22</v>
      </c>
      <c r="AG7" s="24">
        <v>107.01</v>
      </c>
      <c r="AH7" s="24">
        <v>106.53</v>
      </c>
      <c r="AI7" s="24">
        <v>105.91</v>
      </c>
      <c r="AJ7" s="24" t="s">
        <v>102</v>
      </c>
      <c r="AK7" s="24">
        <v>0</v>
      </c>
      <c r="AL7" s="24">
        <v>0</v>
      </c>
      <c r="AM7" s="24">
        <v>0</v>
      </c>
      <c r="AN7" s="24">
        <v>0</v>
      </c>
      <c r="AO7" s="24" t="s">
        <v>102</v>
      </c>
      <c r="AP7" s="24">
        <v>43.71</v>
      </c>
      <c r="AQ7" s="24">
        <v>18.010000000000002</v>
      </c>
      <c r="AR7" s="24">
        <v>23.86</v>
      </c>
      <c r="AS7" s="24">
        <v>18.41</v>
      </c>
      <c r="AT7" s="24">
        <v>3.03</v>
      </c>
      <c r="AU7" s="24" t="s">
        <v>102</v>
      </c>
      <c r="AV7" s="24">
        <v>16.079999999999998</v>
      </c>
      <c r="AW7" s="24">
        <v>15.97</v>
      </c>
      <c r="AX7" s="24">
        <v>24.97</v>
      </c>
      <c r="AY7" s="24">
        <v>44.49</v>
      </c>
      <c r="AZ7" s="24" t="s">
        <v>102</v>
      </c>
      <c r="BA7" s="24">
        <v>40.67</v>
      </c>
      <c r="BB7" s="24">
        <v>59.4</v>
      </c>
      <c r="BC7" s="24">
        <v>68.27</v>
      </c>
      <c r="BD7" s="24">
        <v>74.790000000000006</v>
      </c>
      <c r="BE7" s="24">
        <v>78.430000000000007</v>
      </c>
      <c r="BF7" s="24" t="s">
        <v>102</v>
      </c>
      <c r="BG7" s="24">
        <v>1108.32</v>
      </c>
      <c r="BH7" s="24">
        <v>1450.85</v>
      </c>
      <c r="BI7" s="24">
        <v>1387.7</v>
      </c>
      <c r="BJ7" s="24">
        <v>864.34</v>
      </c>
      <c r="BK7" s="24" t="s">
        <v>102</v>
      </c>
      <c r="BL7" s="24">
        <v>1050.51</v>
      </c>
      <c r="BM7" s="24">
        <v>747.84</v>
      </c>
      <c r="BN7" s="24">
        <v>804.98</v>
      </c>
      <c r="BO7" s="24">
        <v>767.56</v>
      </c>
      <c r="BP7" s="24">
        <v>630.82000000000005</v>
      </c>
      <c r="BQ7" s="24" t="s">
        <v>102</v>
      </c>
      <c r="BR7" s="24">
        <v>179.91</v>
      </c>
      <c r="BS7" s="24">
        <v>132.1</v>
      </c>
      <c r="BT7" s="24">
        <v>130.88</v>
      </c>
      <c r="BU7" s="24">
        <v>111.27</v>
      </c>
      <c r="BV7" s="24" t="s">
        <v>102</v>
      </c>
      <c r="BW7" s="24">
        <v>82.65</v>
      </c>
      <c r="BX7" s="24">
        <v>90.17</v>
      </c>
      <c r="BY7" s="24">
        <v>88.71</v>
      </c>
      <c r="BZ7" s="24">
        <v>90.23</v>
      </c>
      <c r="CA7" s="24">
        <v>97.81</v>
      </c>
      <c r="CB7" s="24" t="s">
        <v>102</v>
      </c>
      <c r="CC7" s="24">
        <v>92.75</v>
      </c>
      <c r="CD7" s="24">
        <v>126.37</v>
      </c>
      <c r="CE7" s="24">
        <v>127.64</v>
      </c>
      <c r="CF7" s="24">
        <v>150.52000000000001</v>
      </c>
      <c r="CG7" s="24" t="s">
        <v>102</v>
      </c>
      <c r="CH7" s="24">
        <v>186.3</v>
      </c>
      <c r="CI7" s="24">
        <v>173.17</v>
      </c>
      <c r="CJ7" s="24">
        <v>174.8</v>
      </c>
      <c r="CK7" s="24">
        <v>170.2</v>
      </c>
      <c r="CL7" s="24">
        <v>138.75</v>
      </c>
      <c r="CM7" s="24" t="s">
        <v>102</v>
      </c>
      <c r="CN7" s="24" t="s">
        <v>102</v>
      </c>
      <c r="CO7" s="24" t="s">
        <v>102</v>
      </c>
      <c r="CP7" s="24" t="s">
        <v>102</v>
      </c>
      <c r="CQ7" s="24" t="s">
        <v>102</v>
      </c>
      <c r="CR7" s="24" t="s">
        <v>102</v>
      </c>
      <c r="CS7" s="24">
        <v>50.53</v>
      </c>
      <c r="CT7" s="24">
        <v>56.43</v>
      </c>
      <c r="CU7" s="24">
        <v>55.82</v>
      </c>
      <c r="CV7" s="24">
        <v>56.51</v>
      </c>
      <c r="CW7" s="24">
        <v>58.94</v>
      </c>
      <c r="CX7" s="24" t="s">
        <v>102</v>
      </c>
      <c r="CY7" s="24">
        <v>87.74</v>
      </c>
      <c r="CZ7" s="24">
        <v>88.26</v>
      </c>
      <c r="DA7" s="24">
        <v>89.08</v>
      </c>
      <c r="DB7" s="24">
        <v>89.66</v>
      </c>
      <c r="DC7" s="24" t="s">
        <v>102</v>
      </c>
      <c r="DD7" s="24">
        <v>82.08</v>
      </c>
      <c r="DE7" s="24">
        <v>91.07</v>
      </c>
      <c r="DF7" s="24">
        <v>90.67</v>
      </c>
      <c r="DG7" s="24">
        <v>90.62</v>
      </c>
      <c r="DH7" s="24">
        <v>95.91</v>
      </c>
      <c r="DI7" s="24" t="s">
        <v>102</v>
      </c>
      <c r="DJ7" s="24">
        <v>3.12</v>
      </c>
      <c r="DK7" s="24">
        <v>6.19</v>
      </c>
      <c r="DL7" s="24">
        <v>9.2100000000000009</v>
      </c>
      <c r="DM7" s="24">
        <v>12.23</v>
      </c>
      <c r="DN7" s="24" t="s">
        <v>102</v>
      </c>
      <c r="DO7" s="24">
        <v>12.7</v>
      </c>
      <c r="DP7" s="24">
        <v>23.54</v>
      </c>
      <c r="DQ7" s="24">
        <v>25.86</v>
      </c>
      <c r="DR7" s="24">
        <v>26.9</v>
      </c>
      <c r="DS7" s="24">
        <v>41.09</v>
      </c>
      <c r="DT7" s="24" t="s">
        <v>102</v>
      </c>
      <c r="DU7" s="24">
        <v>0</v>
      </c>
      <c r="DV7" s="24">
        <v>0</v>
      </c>
      <c r="DW7" s="24">
        <v>0</v>
      </c>
      <c r="DX7" s="24">
        <v>0</v>
      </c>
      <c r="DY7" s="24" t="s">
        <v>102</v>
      </c>
      <c r="DZ7" s="24">
        <v>0</v>
      </c>
      <c r="EA7" s="24">
        <v>1.5</v>
      </c>
      <c r="EB7" s="24">
        <v>1.4</v>
      </c>
      <c r="EC7" s="24">
        <v>2.08</v>
      </c>
      <c r="ED7" s="24">
        <v>8.68</v>
      </c>
      <c r="EE7" s="24" t="s">
        <v>102</v>
      </c>
      <c r="EF7" s="24">
        <v>0</v>
      </c>
      <c r="EG7" s="24">
        <v>0</v>
      </c>
      <c r="EH7" s="24">
        <v>0</v>
      </c>
      <c r="EI7" s="24">
        <v>0</v>
      </c>
      <c r="EJ7" s="24" t="s">
        <v>102</v>
      </c>
      <c r="EK7" s="24">
        <v>1.65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2025-03-04T01:46:42Z</dcterms:modified>
</cp:coreProperties>
</file>