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1gesui\"/>
    </mc:Choice>
  </mc:AlternateContent>
  <workbookProtection workbookAlgorithmName="SHA-512" workbookHashValue="/lRC5CJUhIjH6SCfCJQO680ptt9PvchQCAPw4pmujzc6/E3C+Hf+GPeH4W/4fgG7Q0Ix80VO4k3+YgidhTbfHw==" workbookSaltValue="koy3pdT333Qikn9uv8auCw=="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E86" i="4"/>
  <c r="I10" i="4"/>
  <c r="P8" i="4"/>
  <c r="I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<sst xmlns="http://schemas.openxmlformats.org/spreadsheetml/2006/main" count="236" uniqueCount="119">
  <si>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</si>
  <si>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</si>
  <si>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</si>
  <si>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</si>
  <si>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</si>
  <si>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</si>
  <si>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</si>
  <si>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</si>
  <si>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</si>
  <si>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</si>
  <si>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</si>
  <si>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</si>
  <si>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</si>
  <si>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</si>
  <si>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</si>
  <si>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</si>
  <si>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</si>
  <si>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</si>
  <si>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</si>
  <si>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</si>
  <si>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</si>
  <si>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</si>
  <si>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</si>
  <si>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</si>
  <si>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</si>
  <si>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</si>
  <si>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</si>
  <si>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</si>
  <si>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</si>
  <si>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</si>
  <si>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</si>
  <si>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</si>
  <si>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</si>
  <si>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</si>
  <si>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</si>
  <si>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</si>
  <si>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</si>
  <si>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</si>
  <si>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</si>
  <si>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</si>
  <si>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</si>
  <si>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</si>
  <si>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</si>
  <si>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</si>
  <si>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</si>
  <si>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</si>
  <si>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</si>
  <si>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</si>
  <si>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</si>
  <si>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</si>
  <si>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</si>
  <si>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</si>
  <si>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</si>
  <si>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</si>
  <si>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</si>
  <si>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</si>
  <si>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</si>
  <si>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</si>
  <si>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</si>
  <si>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</si>
  <si>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</si>
  <si>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</si>
  <si>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</si>
  <si>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</si>
  <si>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</si>
  <si>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</si>
  <si>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</si>
  <si>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</si>
  <si>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</si>
  <si>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</si>
  <si>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</si>
  <si>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</si>
  <si>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</si>
  <si>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</si>
  <si>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</si>
  <si>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</si>
  <si>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</si>
  <si>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</si>
  <si>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</si>
  <si>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</si>
  <si>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</si>
  <si>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</si>
  <si>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</si>
  <si>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</si>
  <si>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</si>
  <si>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</si>
  <si>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</si>
  <si>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</si>
  <si>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</si>
  <si>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</si>
  <si>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</si>
  <si>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</si>
  <si>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</si>
  <si>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</si>
  <si>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</si>
  <si>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</si>
  <si>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</si>
  <si>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</si>
  <si>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白鷹町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</si>
  <si>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</si>
  <si>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</si>
  <si>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</si>
  <si>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</si>
  <si>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</si>
  <si>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</si>
  <si>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</si>
  <si>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</si>
  <si>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</si>
  <si>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</si>
  <si>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</si>
  <si>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</si>
  <si>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</si>
  <si>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</si>
  <si>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</si>
  <si>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</si>
  <si>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</si>
  <si>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本事業については、公共下水道事業と同様に、人口減少に伴う使用料収入の減少など、経営環境の悪化が想定されるところである。
　将来的な負担を少なくするために、農業集落排水の処理区との統合による維持管理費の削減を図るほか、計画的・効率的な更新の手法を検討していく。
　</t>
    <rPh sb="1" eb="2">
      <t>ホン</t>
    </rPh>
    <rPh sb="2" eb="4">
      <t>ジギョウ</t>
    </rPh>
    <rPh sb="62" eb="64">
      <t>ショウライ</t>
    </rPh>
    <rPh sb="64" eb="65">
      <t>テキ</t>
    </rPh>
    <rPh sb="66" eb="68">
      <t>フタン</t>
    </rPh>
    <rPh sb="69" eb="70">
      <t>スク</t>
    </rPh>
    <rPh sb="78" eb="80">
      <t>ノウギョウ</t>
    </rPh>
    <rPh sb="80" eb="82">
      <t>シュウラク</t>
    </rPh>
    <rPh sb="82" eb="84">
      <t>ハイスイ</t>
    </rPh>
    <rPh sb="85" eb="87">
      <t>ショリ</t>
    </rPh>
    <rPh sb="87" eb="88">
      <t>ク</t>
    </rPh>
    <rPh sb="90" eb="92">
      <t>トウゴウ</t>
    </rPh>
    <rPh sb="95" eb="100">
      <t>イジカンリヒ</t>
    </rPh>
    <rPh sb="101" eb="103">
      <t>サクゲン</t>
    </rPh>
    <rPh sb="104" eb="105">
      <t>ハカ</t>
    </rPh>
    <rPh sb="109" eb="112">
      <t>ケイカクテキ</t>
    </rPh>
    <rPh sb="113" eb="116">
      <t>コウリツテキ</t>
    </rPh>
    <rPh sb="117" eb="119">
      <t>コウシン</t>
    </rPh>
    <rPh sb="120" eb="122">
      <t>シュホウ</t>
    </rPh>
    <rPh sb="123" eb="125">
      <t>ケントウ</t>
    </rPh>
    <phoneticPr fontId="4"/>
  </si>
  <si>
    <t>　①収益的収支比率については、地方公営企業法適用に関する委託業務を収益的支出に計上しているため、100％を下回る値となったが、地方債を活用しているため実質的にはほぼ収支均衡を保っている。
　⑤経費回収率については、前年度対比約15.5％の減となった。使用料収入については、農業集落排水の処理区の一部が特定環境保全公共下水道に統合されたことにより、約20.0％増加したが、法適用移行に係る委託料等の経費が増加したことで経費回収率は減少した。
　⑥汚水処理原価についても、経費回収率と同様に使用料収入は増加したが、法適用移行に係る委託料等の経費が増加したこと等により、令和4年度を上回る数値となった。
　⑦施設利用率は、類似団体と比較すると高い値で推移している。上述のとおり、農業集落排水の処理区が特定環境保全公共下水道に統合し、汚水処理水量が増えることから、今後、施設利用率は増となる。
　</t>
    <rPh sb="2" eb="5">
      <t>シュウエキテキ</t>
    </rPh>
    <rPh sb="5" eb="7">
      <t>シュウシ</t>
    </rPh>
    <rPh sb="7" eb="9">
      <t>ヒリツ</t>
    </rPh>
    <rPh sb="15" eb="17">
      <t>チホウ</t>
    </rPh>
    <rPh sb="17" eb="19">
      <t>コウエイ</t>
    </rPh>
    <rPh sb="19" eb="21">
      <t>キギョウ</t>
    </rPh>
    <rPh sb="21" eb="22">
      <t>ホウ</t>
    </rPh>
    <rPh sb="22" eb="24">
      <t>テキヨウ</t>
    </rPh>
    <rPh sb="25" eb="26">
      <t>カン</t>
    </rPh>
    <rPh sb="28" eb="30">
      <t>イタク</t>
    </rPh>
    <rPh sb="30" eb="32">
      <t>ギョウム</t>
    </rPh>
    <rPh sb="33" eb="36">
      <t>シュウエキテキ</t>
    </rPh>
    <rPh sb="36" eb="38">
      <t>シシュツ</t>
    </rPh>
    <rPh sb="39" eb="41">
      <t>ケイジョウ</t>
    </rPh>
    <rPh sb="53" eb="55">
      <t>シタマワ</t>
    </rPh>
    <rPh sb="63" eb="66">
      <t>チホウサイ</t>
    </rPh>
    <rPh sb="67" eb="69">
      <t>カツヨウ</t>
    </rPh>
    <rPh sb="75" eb="78">
      <t>ジッシツテキ</t>
    </rPh>
    <rPh sb="82" eb="84">
      <t>シュウシ</t>
    </rPh>
    <rPh sb="84" eb="86">
      <t>キンコウ</t>
    </rPh>
    <rPh sb="87" eb="88">
      <t>タモ</t>
    </rPh>
    <rPh sb="136" eb="142">
      <t>ノウギョウシュウラクハイスイ</t>
    </rPh>
    <rPh sb="143" eb="146">
      <t>ショリク</t>
    </rPh>
    <rPh sb="147" eb="149">
      <t>イチブ</t>
    </rPh>
    <rPh sb="150" eb="152">
      <t>トクテイ</t>
    </rPh>
    <rPh sb="152" eb="156">
      <t>カンキョウホゼン</t>
    </rPh>
    <rPh sb="156" eb="161">
      <t>コウキョウゲスイドウ</t>
    </rPh>
    <rPh sb="162" eb="164">
      <t>トウゴウ</t>
    </rPh>
    <rPh sb="179" eb="181">
      <t>ゾウカ</t>
    </rPh>
    <rPh sb="208" eb="212">
      <t>ケイヒカイシュウ</t>
    </rPh>
    <rPh sb="212" eb="213">
      <t>リツ</t>
    </rPh>
    <rPh sb="214" eb="216">
      <t>ゲンショウ</t>
    </rPh>
    <rPh sb="222" eb="224">
      <t>オスイ</t>
    </rPh>
    <rPh sb="224" eb="226">
      <t>ショリ</t>
    </rPh>
    <rPh sb="226" eb="228">
      <t>ゲンカ</t>
    </rPh>
    <rPh sb="234" eb="239">
      <t>ケイヒカイシュウリツ</t>
    </rPh>
    <rPh sb="240" eb="242">
      <t>ドウヨウ</t>
    </rPh>
    <rPh sb="243" eb="246">
      <t>シヨウリョウ</t>
    </rPh>
    <rPh sb="246" eb="248">
      <t>シュウニュウ</t>
    </rPh>
    <rPh sb="249" eb="251">
      <t>ゾウカ</t>
    </rPh>
    <rPh sb="255" eb="260">
      <t>ホウテキヨウイコウ</t>
    </rPh>
    <rPh sb="261" eb="262">
      <t>カカ</t>
    </rPh>
    <rPh sb="263" eb="266">
      <t>イタクリョウ</t>
    </rPh>
    <rPh sb="266" eb="267">
      <t>トウ</t>
    </rPh>
    <rPh sb="268" eb="270">
      <t>ケイヒ</t>
    </rPh>
    <rPh sb="271" eb="273">
      <t>ゾウカ</t>
    </rPh>
    <rPh sb="277" eb="278">
      <t>ナド</t>
    </rPh>
    <rPh sb="282" eb="284">
      <t>レイワ</t>
    </rPh>
    <rPh sb="285" eb="287">
      <t>ネンド</t>
    </rPh>
    <rPh sb="288" eb="290">
      <t>ウワマワ</t>
    </rPh>
    <rPh sb="291" eb="293">
      <t>スウチ</t>
    </rPh>
    <rPh sb="301" eb="303">
      <t>シセツ</t>
    </rPh>
    <rPh sb="303" eb="305">
      <t>リヨウ</t>
    </rPh>
    <rPh sb="305" eb="306">
      <t>リツ</t>
    </rPh>
    <rPh sb="308" eb="310">
      <t>ルイジ</t>
    </rPh>
    <rPh sb="310" eb="312">
      <t>ダンタイ</t>
    </rPh>
    <rPh sb="313" eb="315">
      <t>ヒカク</t>
    </rPh>
    <rPh sb="318" eb="319">
      <t>タカ</t>
    </rPh>
    <rPh sb="320" eb="321">
      <t>アタイ</t>
    </rPh>
    <rPh sb="322" eb="324">
      <t>スイイ</t>
    </rPh>
    <rPh sb="329" eb="331">
      <t>ジョウジュツ</t>
    </rPh>
    <rPh sb="336" eb="338">
      <t>ノウギョウ</t>
    </rPh>
    <rPh sb="338" eb="340">
      <t>シュウラク</t>
    </rPh>
    <rPh sb="340" eb="342">
      <t>ハイスイ</t>
    </rPh>
    <rPh sb="343" eb="345">
      <t>ショリ</t>
    </rPh>
    <rPh sb="345" eb="346">
      <t>ク</t>
    </rPh>
    <rPh sb="347" eb="349">
      <t>トクテイ</t>
    </rPh>
    <rPh sb="349" eb="351">
      <t>カンキョウ</t>
    </rPh>
    <rPh sb="351" eb="353">
      <t>ホゼン</t>
    </rPh>
    <rPh sb="353" eb="355">
      <t>コウキョウ</t>
    </rPh>
    <rPh sb="355" eb="358">
      <t>ゲスイドウ</t>
    </rPh>
    <rPh sb="359" eb="361">
      <t>トウゴウ</t>
    </rPh>
    <rPh sb="363" eb="365">
      <t>オスイ</t>
    </rPh>
    <rPh sb="365" eb="367">
      <t>ショリ</t>
    </rPh>
    <rPh sb="367" eb="369">
      <t>スイリョウ</t>
    </rPh>
    <rPh sb="370" eb="371">
      <t>フ</t>
    </rPh>
    <rPh sb="378" eb="380">
      <t>コンゴ</t>
    </rPh>
    <rPh sb="381" eb="383">
      <t>シセツ</t>
    </rPh>
    <rPh sb="383" eb="385">
      <t>リヨウ</t>
    </rPh>
    <rPh sb="385" eb="386">
      <t>リツ</t>
    </rPh>
    <rPh sb="387" eb="388">
      <t>ゾウ</t>
    </rPh>
    <phoneticPr fontId="4"/>
  </si>
  <si>
    <t>　本事業は、平成7年3月より供用を開始し、現在29年目を迎えている。
　公共下水道と同様に、公営企業会計への移行を進める中で整理してきた資産情報等を踏まえて、計画的な施設等の老朽化対策を実施していく。
　</t>
    <rPh sb="1" eb="2">
      <t>ホン</t>
    </rPh>
    <rPh sb="2" eb="4">
      <t>ジギョウ</t>
    </rPh>
    <rPh sb="6" eb="8">
      <t>ヘイセイ</t>
    </rPh>
    <rPh sb="9" eb="10">
      <t>ネン</t>
    </rPh>
    <rPh sb="11" eb="12">
      <t>ガツ</t>
    </rPh>
    <rPh sb="14" eb="16">
      <t>キョウヨウ</t>
    </rPh>
    <rPh sb="17" eb="19">
      <t>カイシ</t>
    </rPh>
    <rPh sb="21" eb="23">
      <t>ゲンザイ</t>
    </rPh>
    <rPh sb="25" eb="27">
      <t>ネンメ</t>
    </rPh>
    <rPh sb="28" eb="29">
      <t>ムカ</t>
    </rPh>
    <rPh sb="36" eb="38">
      <t>コウキョウ</t>
    </rPh>
    <rPh sb="38" eb="41">
      <t>ゲスイドウ</t>
    </rPh>
    <rPh sb="42" eb="44">
      <t>ドウヨウ</t>
    </rPh>
    <rPh sb="54" eb="56">
      <t>イコウ</t>
    </rPh>
    <rPh sb="57" eb="58">
      <t>スス</t>
    </rPh>
    <rPh sb="60" eb="61">
      <t>ナカ</t>
    </rPh>
    <rPh sb="62" eb="64">
      <t>セイリ</t>
    </rPh>
    <rPh sb="74" eb="75">
      <t>フ</t>
    </rPh>
    <rPh sb="83" eb="85">
      <t>シセツ</t>
    </rPh>
    <rPh sb="85" eb="86">
      <t>トウ</t>
    </rPh>
    <rPh sb="87" eb="90">
      <t>ロウキュウカ</t>
    </rPh>
    <rPh sb="90" eb="92">
      <t>タイサク</t>
    </rPh>
    <rPh sb="93" eb="95">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</si>
</sst>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formatCode="#,##0.00;&quot;△&quot;#,##0.00;&quot;-&quot;">
                  <c:v>1.29</c:v>
                </c:pt>
                <c:pt idx="3" formatCode="#,##0.00;&quot;△&quot;#,##0.00;&quot;-&quot;">
                  <c:v>0.23</c:v>
                </c:pt>
                <c:pt idx="4" formatCode="#,##0.00;&quot;△&quot;#,##0.00;&quot;-&quot;">
                  <c:v>0.61</c:v>
                </c:pt>
              </c:numCache>
            </c:numRef>
          </c:val>
          <c:extLst>
            <c:ext xmlns:c16="http://schemas.microsoft.com/office/drawing/2014/chart" uri="{C3380CC4-5D6E-409C-BE32-E72D297353CC}">
              <c16:uniqueId val="{00000000-203C-472E-9A8D-E631B3C9A64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0.08</c:v>
                </c:pt>
                <c:pt idx="4">
                  <c:v>0.06</c:v>
                </c:pt>
              </c:numCache>
            </c:numRef>
          </c:val>
          <c:smooth val="0"/>
          <c:extLst>
            <c:ext xmlns:c16="http://schemas.microsoft.com/office/drawing/2014/chart" uri="{C3380CC4-5D6E-409C-BE32-E72D297353CC}">
              <c16:uniqueId val="{00000001-203C-472E-9A8D-E631B3C9A64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47.94</c:v>
                </c:pt>
                <c:pt idx="1">
                  <c:v>49.56</c:v>
                </c:pt>
                <c:pt idx="2">
                  <c:v>50.91</c:v>
                </c:pt>
                <c:pt idx="3">
                  <c:v>50.35</c:v>
                </c:pt>
                <c:pt idx="4">
                  <c:v>52.98</c:v>
                </c:pt>
              </c:numCache>
            </c:numRef>
          </c:val>
          <c:extLst>
            <c:ext xmlns:c16="http://schemas.microsoft.com/office/drawing/2014/chart" uri="{C3380CC4-5D6E-409C-BE32-E72D297353CC}">
              <c16:uniqueId val="{00000000-3055-4F7D-9368-33383AEB9ED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41.06</c:v>
                </c:pt>
                <c:pt idx="4">
                  <c:v>42.09</c:v>
                </c:pt>
              </c:numCache>
            </c:numRef>
          </c:val>
          <c:smooth val="0"/>
          <c:extLst>
            <c:ext xmlns:c16="http://schemas.microsoft.com/office/drawing/2014/chart" uri="{C3380CC4-5D6E-409C-BE32-E72D297353CC}">
              <c16:uniqueId val="{00000001-3055-4F7D-9368-33383AEB9ED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83.66</c:v>
                </c:pt>
                <c:pt idx="1">
                  <c:v>84.37</c:v>
                </c:pt>
                <c:pt idx="2">
                  <c:v>85.42</c:v>
                </c:pt>
                <c:pt idx="3">
                  <c:v>86.64</c:v>
                </c:pt>
                <c:pt idx="4">
                  <c:v>89.83</c:v>
                </c:pt>
              </c:numCache>
            </c:numRef>
          </c:val>
          <c:extLst>
            <c:ext xmlns:c16="http://schemas.microsoft.com/office/drawing/2014/chart" uri="{C3380CC4-5D6E-409C-BE32-E72D297353CC}">
              <c16:uniqueId val="{00000000-F552-4F53-A910-524154B19F2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84.34</c:v>
                </c:pt>
                <c:pt idx="4">
                  <c:v>84.73</c:v>
                </c:pt>
              </c:numCache>
            </c:numRef>
          </c:val>
          <c:smooth val="0"/>
          <c:extLst>
            <c:ext xmlns:c16="http://schemas.microsoft.com/office/drawing/2014/chart" uri="{C3380CC4-5D6E-409C-BE32-E72D297353CC}">
              <c16:uniqueId val="{00000001-F552-4F53-A910-524154B19F2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c:v>
                </c:pt>
                <c:pt idx="1">
                  <c:v>100</c:v>
                </c:pt>
                <c:pt idx="2">
                  <c:v>97.04</c:v>
                </c:pt>
                <c:pt idx="3">
                  <c:v>96.24</c:v>
                </c:pt>
                <c:pt idx="4">
                  <c:v>89.78</c:v>
                </c:pt>
              </c:numCache>
            </c:numRef>
          </c:val>
          <c:extLst>
            <c:ext xmlns:c16="http://schemas.microsoft.com/office/drawing/2014/chart" uri="{C3380CC4-5D6E-409C-BE32-E72D297353CC}">
              <c16:uniqueId val="{00000000-19C3-4B89-A531-2F6CA4766F7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9C3-4B89-A531-2F6CA4766F7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0E-4F0E-A9EE-16F83ABC1CF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0E-4F0E-A9EE-16F83ABC1CF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54E-4006-B15A-3489FC0E4B7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54E-4006-B15A-3489FC0E4B7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818-424B-A3ED-709BDE2AFAE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18-424B-A3ED-709BDE2AFAE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EEC-437A-93CC-D0B2143B1C6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EEC-437A-93CC-D0B2143B1C6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169.57</c:v>
                </c:pt>
                <c:pt idx="1">
                  <c:v>166.22</c:v>
                </c:pt>
                <c:pt idx="2">
                  <c:v>167.41</c:v>
                </c:pt>
                <c:pt idx="3">
                  <c:v>104.26</c:v>
                </c:pt>
                <c:pt idx="4">
                  <c:v>1266</c:v>
                </c:pt>
              </c:numCache>
            </c:numRef>
          </c:val>
          <c:extLst>
            <c:ext xmlns:c16="http://schemas.microsoft.com/office/drawing/2014/chart" uri="{C3380CC4-5D6E-409C-BE32-E72D297353CC}">
              <c16:uniqueId val="{00000000-9167-4792-85BC-5EB54B02C1D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1195.47</c:v>
                </c:pt>
                <c:pt idx="4">
                  <c:v>1168.69</c:v>
                </c:pt>
              </c:numCache>
            </c:numRef>
          </c:val>
          <c:smooth val="0"/>
          <c:extLst>
            <c:ext xmlns:c16="http://schemas.microsoft.com/office/drawing/2014/chart" uri="{C3380CC4-5D6E-409C-BE32-E72D297353CC}">
              <c16:uniqueId val="{00000001-9167-4792-85BC-5EB54B02C1D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91.55</c:v>
                </c:pt>
                <c:pt idx="3">
                  <c:v>89.26</c:v>
                </c:pt>
                <c:pt idx="4">
                  <c:v>75.400000000000006</c:v>
                </c:pt>
              </c:numCache>
            </c:numRef>
          </c:val>
          <c:extLst>
            <c:ext xmlns:c16="http://schemas.microsoft.com/office/drawing/2014/chart" uri="{C3380CC4-5D6E-409C-BE32-E72D297353CC}">
              <c16:uniqueId val="{00000000-1138-491F-8FDE-124E1E77678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1138-491F-8FDE-124E1E77678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183.98</c:v>
                </c:pt>
                <c:pt idx="1">
                  <c:v>178.64</c:v>
                </c:pt>
                <c:pt idx="2">
                  <c:v>201.94</c:v>
                </c:pt>
                <c:pt idx="3">
                  <c:v>207</c:v>
                </c:pt>
                <c:pt idx="4">
                  <c:v>224.45</c:v>
                </c:pt>
              </c:numCache>
            </c:numRef>
          </c:val>
          <c:extLst>
            <c:ext xmlns:c16="http://schemas.microsoft.com/office/drawing/2014/chart" uri="{C3380CC4-5D6E-409C-BE32-E72D297353CC}">
              <c16:uniqueId val="{00000000-F563-4A2A-B70A-6EAF996A129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239.46</c:v>
                </c:pt>
                <c:pt idx="4">
                  <c:v>233.15</c:v>
                </c:pt>
              </c:numCache>
            </c:numRef>
          </c:val>
          <c:smooth val="0"/>
          <c:extLst>
            <c:ext xmlns:c16="http://schemas.microsoft.com/office/drawing/2014/chart" uri="{C3380CC4-5D6E-409C-BE32-E72D297353CC}">
              <c16:uniqueId val="{00000001-F563-4A2A-B70A-6EAF996A129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山形県　白鷹町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5">
        <f>データ!S6</f>
        <v>12507</v>
      </c>
      <c r="AM8" s="45"/>
      <c r="AN8" s="45"/>
      <c r="AO8" s="45"/>
      <c r="AP8" s="45"/>
      <c r="AQ8" s="45"/>
      <c r="AR8" s="45"/>
      <c r="AS8" s="45"/>
      <c r="AT8" s="44">
        <f>データ!T6</f>
        <v>157.71</v>
      </c>
      <c r="AU8" s="44"/>
      <c r="AV8" s="44"/>
      <c r="AW8" s="44"/>
      <c r="AX8" s="44"/>
      <c r="AY8" s="44"/>
      <c r="AZ8" s="44"/>
      <c r="BA8" s="44"/>
      <c r="BB8" s="44">
        <f>データ!U6</f>
        <v>79.3</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23.4</v>
      </c>
      <c r="Q10" s="44"/>
      <c r="R10" s="44"/>
      <c r="S10" s="44"/>
      <c r="T10" s="44"/>
      <c r="U10" s="44"/>
      <c r="V10" s="44"/>
      <c r="W10" s="44">
        <f>データ!Q6</f>
        <v>71.180000000000007</v>
      </c>
      <c r="X10" s="44"/>
      <c r="Y10" s="44"/>
      <c r="Z10" s="44"/>
      <c r="AA10" s="44"/>
      <c r="AB10" s="44"/>
      <c r="AC10" s="44"/>
      <c r="AD10" s="45">
        <f>データ!R6</f>
        <v>3520</v>
      </c>
      <c r="AE10" s="45"/>
      <c r="AF10" s="45"/>
      <c r="AG10" s="45"/>
      <c r="AH10" s="45"/>
      <c r="AI10" s="45"/>
      <c r="AJ10" s="45"/>
      <c r="AK10" s="2"/>
      <c r="AL10" s="45">
        <f>データ!V6</f>
        <v>2901</v>
      </c>
      <c r="AM10" s="45"/>
      <c r="AN10" s="45"/>
      <c r="AO10" s="45"/>
      <c r="AP10" s="45"/>
      <c r="AQ10" s="45"/>
      <c r="AR10" s="45"/>
      <c r="AS10" s="45"/>
      <c r="AT10" s="44">
        <f>データ!W6</f>
        <v>1.78</v>
      </c>
      <c r="AU10" s="44"/>
      <c r="AV10" s="44"/>
      <c r="AW10" s="44"/>
      <c r="AX10" s="44"/>
      <c r="AY10" s="44"/>
      <c r="AZ10" s="44"/>
      <c r="BA10" s="44"/>
      <c r="BB10" s="44">
        <f>データ!X6</f>
        <v>1629.78</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117</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118</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【1,156.82】</v>
      </c>
      <c r="I86" s="12" t="str">
        <f>データ!CA6</f>
        <v>【75.33】</v>
      </c>
      <c r="J86" s="12" t="str">
        <f>データ!CL6</f>
        <v>【215.73】</v>
      </c>
      <c r="K86" s="12" t="str">
        <f>データ!CW6</f>
        <v>【43.28】</v>
      </c>
      <c r="L86" s="12" t="str">
        <f>データ!DH6</f>
        <v>【86.21】</v>
      </c>
      <c r="M86" s="12" t="s">
        <v>44</v>
      </c>
      <c r="N86" s="12" t="s">
        <v>44</v>
      </c>
      <c r="O86" s="12" t="str">
        <f>データ!EO6</f>
        <v>【0.11】</v>
      </c>
    </row>
  </sheetData>
  <sheetProtection algorithmName="SHA-512" hashValue="nMT+bImda5voWwOyzZdeIk/+Ft2BOM9u+9mLmZ91m5SHN+GgRQX2Fmy8kU1QdK41yf6z9ZHj/IJaoD82kq56Ew==" saltValue="43uxmWj74pL+DXmUvXHo/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64025</v>
      </c>
      <c r="D6" s="19">
        <f t="shared" si="3"/>
        <v>47</v>
      </c>
      <c r="E6" s="19">
        <f t="shared" si="3"/>
        <v>17</v>
      </c>
      <c r="F6" s="19">
        <f t="shared" si="3"/>
        <v>4</v>
      </c>
      <c r="G6" s="19">
        <f t="shared" si="3"/>
        <v>0</v>
      </c>
      <c r="H6" s="19" t="str">
        <f t="shared" si="3"/>
        <v>山形県　白鷹町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23.4</v>
      </c>
      <c r="Q6" s="20">
        <f t="shared" si="3"/>
        <v>71.180000000000007</v>
      </c>
      <c r="R6" s="20">
        <f t="shared" si="3"/>
        <v>3520</v>
      </c>
      <c r="S6" s="20">
        <f t="shared" si="3"/>
        <v>12507</v>
      </c>
      <c r="T6" s="20">
        <f t="shared" si="3"/>
        <v>157.71</v>
      </c>
      <c r="U6" s="20">
        <f t="shared" si="3"/>
        <v>79.3</v>
      </c>
      <c r="V6" s="20">
        <f t="shared" si="3"/>
        <v>2901</v>
      </c>
      <c r="W6" s="20">
        <f t="shared" si="3"/>
        <v>1.78</v>
      </c>
      <c r="X6" s="20">
        <f t="shared" si="3"/>
        <v>1629.78</v>
      </c>
      <c r="Y6" s="21">
        <f>IF(Y7="",NA(),Y7)</f>
        <v>100</v>
      </c>
      <c r="Z6" s="21">
        <f t="shared" ref="Z6:AH6" si="4">IF(Z7="",NA(),Z7)</f>
        <v>100</v>
      </c>
      <c r="AA6" s="21">
        <f t="shared" si="4"/>
        <v>97.04</v>
      </c>
      <c r="AB6" s="21">
        <f t="shared" si="4"/>
        <v>96.24</v>
      </c>
      <c r="AC6" s="21">
        <f t="shared" si="4"/>
        <v>89.78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169.57</v>
      </c>
      <c r="BG6" s="21">
        <f t="shared" ref="BG6:BO6" si="7">IF(BG7="",NA(),BG7)</f>
        <v>166.22</v>
      </c>
      <c r="BH6" s="21">
        <f t="shared" si="7"/>
        <v>167.41</v>
      </c>
      <c r="BI6" s="21">
        <f t="shared" si="7"/>
        <v>104.26</v>
      </c>
      <c r="BJ6" s="21">
        <f t="shared" si="7"/>
        <v>1266</v>
      </c>
      <c r="BK6" s="21">
        <f t="shared" si="7"/>
        <v>1206.79</v>
      </c>
      <c r="BL6" s="21">
        <f t="shared" si="7"/>
        <v>1258.43</v>
      </c>
      <c r="BM6" s="21">
        <f t="shared" si="7"/>
        <v>1163.75</v>
      </c>
      <c r="BN6" s="21">
        <f t="shared" si="7"/>
        <v>1195.47</v>
      </c>
      <c r="BO6" s="21">
        <f t="shared" si="7"/>
        <v>1168.69</v>
      </c>
      <c r="BP6" s="20" t="str">
        <f>IF(BP7="","",IF(BP7="-","【-】","【"&amp;SUBSTITUTE(TEXT(BP7,"#,##0.00"),"-","△")&amp;"】"))</f>
        <v>【1,156.82】</v>
      </c>
      <c r="BQ6" s="21">
        <f>IF(BQ7="",NA(),BQ7)</f>
        <v>100</v>
      </c>
      <c r="BR6" s="21">
        <f t="shared" ref="BR6:BZ6" si="8">IF(BR7="",NA(),BR7)</f>
        <v>100</v>
      </c>
      <c r="BS6" s="21">
        <f t="shared" si="8"/>
        <v>91.55</v>
      </c>
      <c r="BT6" s="21">
        <f t="shared" si="8"/>
        <v>89.26</v>
      </c>
      <c r="BU6" s="21">
        <f t="shared" si="8"/>
        <v>75.400000000000006</v>
      </c>
      <c r="BV6" s="21">
        <f t="shared" si="8"/>
        <v>71.84</v>
      </c>
      <c r="BW6" s="21">
        <f t="shared" si="8"/>
        <v>73.36</v>
      </c>
      <c r="BX6" s="21">
        <f t="shared" si="8"/>
        <v>72.599999999999994</v>
      </c>
      <c r="BY6" s="21">
        <f t="shared" si="8"/>
        <v>69.430000000000007</v>
      </c>
      <c r="BZ6" s="21">
        <f t="shared" si="8"/>
        <v>70.709999999999994</v>
      </c>
      <c r="CA6" s="20" t="str">
        <f>IF(CA7="","",IF(CA7="-","【-】","【"&amp;SUBSTITUTE(TEXT(CA7,"#,##0.00"),"-","△")&amp;"】"))</f>
        <v>【75.33】</v>
      </c>
      <c r="CB6" s="21">
        <f>IF(CB7="",NA(),CB7)</f>
        <v>183.98</v>
      </c>
      <c r="CC6" s="21">
        <f t="shared" ref="CC6:CK6" si="9">IF(CC7="",NA(),CC7)</f>
        <v>178.64</v>
      </c>
      <c r="CD6" s="21">
        <f t="shared" si="9"/>
        <v>201.94</v>
      </c>
      <c r="CE6" s="21">
        <f t="shared" si="9"/>
        <v>207</v>
      </c>
      <c r="CF6" s="21">
        <f t="shared" si="9"/>
        <v>224.45</v>
      </c>
      <c r="CG6" s="21">
        <f t="shared" si="9"/>
        <v>228.47</v>
      </c>
      <c r="CH6" s="21">
        <f t="shared" si="9"/>
        <v>224.88</v>
      </c>
      <c r="CI6" s="21">
        <f t="shared" si="9"/>
        <v>228.64</v>
      </c>
      <c r="CJ6" s="21">
        <f t="shared" si="9"/>
        <v>239.46</v>
      </c>
      <c r="CK6" s="21">
        <f t="shared" si="9"/>
        <v>233.15</v>
      </c>
      <c r="CL6" s="20" t="str">
        <f>IF(CL7="","",IF(CL7="-","【-】","【"&amp;SUBSTITUTE(TEXT(CL7,"#,##0.00"),"-","△")&amp;"】"))</f>
        <v>【215.73】</v>
      </c>
      <c r="CM6" s="21">
        <f>IF(CM7="",NA(),CM7)</f>
        <v>47.94</v>
      </c>
      <c r="CN6" s="21">
        <f t="shared" ref="CN6:CV6" si="10">IF(CN7="",NA(),CN7)</f>
        <v>49.56</v>
      </c>
      <c r="CO6" s="21">
        <f t="shared" si="10"/>
        <v>50.91</v>
      </c>
      <c r="CP6" s="21">
        <f t="shared" si="10"/>
        <v>50.35</v>
      </c>
      <c r="CQ6" s="21">
        <f t="shared" si="10"/>
        <v>52.98</v>
      </c>
      <c r="CR6" s="21">
        <f t="shared" si="10"/>
        <v>42.47</v>
      </c>
      <c r="CS6" s="21">
        <f t="shared" si="10"/>
        <v>42.4</v>
      </c>
      <c r="CT6" s="21">
        <f t="shared" si="10"/>
        <v>42.28</v>
      </c>
      <c r="CU6" s="21">
        <f t="shared" si="10"/>
        <v>41.06</v>
      </c>
      <c r="CV6" s="21">
        <f t="shared" si="10"/>
        <v>42.09</v>
      </c>
      <c r="CW6" s="20" t="str">
        <f>IF(CW7="","",IF(CW7="-","【-】","【"&amp;SUBSTITUTE(TEXT(CW7,"#,##0.00"),"-","△")&amp;"】"))</f>
        <v>【43.28】</v>
      </c>
      <c r="CX6" s="21">
        <f>IF(CX7="",NA(),CX7)</f>
        <v>83.66</v>
      </c>
      <c r="CY6" s="21">
        <f t="shared" ref="CY6:DG6" si="11">IF(CY7="",NA(),CY7)</f>
        <v>84.37</v>
      </c>
      <c r="CZ6" s="21">
        <f t="shared" si="11"/>
        <v>85.42</v>
      </c>
      <c r="DA6" s="21">
        <f t="shared" si="11"/>
        <v>86.64</v>
      </c>
      <c r="DB6" s="21">
        <f t="shared" si="11"/>
        <v>89.83</v>
      </c>
      <c r="DC6" s="21">
        <f t="shared" si="11"/>
        <v>83.75</v>
      </c>
      <c r="DD6" s="21">
        <f t="shared" si="11"/>
        <v>84.19</v>
      </c>
      <c r="DE6" s="21">
        <f t="shared" si="11"/>
        <v>84.34</v>
      </c>
      <c r="DF6" s="21">
        <f t="shared" si="11"/>
        <v>84.34</v>
      </c>
      <c r="DG6" s="21">
        <f t="shared" si="11"/>
        <v>84.73</v>
      </c>
      <c r="DH6" s="20" t="str">
        <f>IF(DH7="","",IF(DH7="-","【-】","【"&amp;SUBSTITUTE(TEXT(DH7,"#,##0.00"),"-","△")&amp;"】"))</f>
        <v>【86.21】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1">
        <f t="shared" si="14"/>
        <v>1.29</v>
      </c>
      <c r="EH6" s="21">
        <f t="shared" si="14"/>
        <v>0.23</v>
      </c>
      <c r="EI6" s="21">
        <f t="shared" si="14"/>
        <v>0.61</v>
      </c>
      <c r="EJ6" s="21">
        <f t="shared" si="14"/>
        <v>0.36</v>
      </c>
      <c r="EK6" s="21">
        <f t="shared" si="14"/>
        <v>0.39</v>
      </c>
      <c r="EL6" s="21">
        <f t="shared" si="14"/>
        <v>0.1</v>
      </c>
      <c r="EM6" s="21">
        <f t="shared" si="14"/>
        <v>0.08</v>
      </c>
      <c r="EN6" s="21">
        <f t="shared" si="14"/>
        <v>0.06</v>
      </c>
      <c r="EO6" s="20" t="str">
        <f>IF(EO7="","",IF(EO7="-","【-】","【"&amp;SUBSTITUTE(TEXT(EO7,"#,##0.00"),"-","△")&amp;"】"))</f>
        <v>【0.11】</v>
      </c>
    </row>
    <row r="7" spans="1:145" s="22" customFormat="1" x14ac:dyDescent="0.15">
      <c r="A7" s="14"/>
      <c r="B7" s="23">
        <v>2023</v>
      </c>
      <c r="C7" s="23">
        <v>64025</v>
      </c>
      <c r="D7" s="23">
        <v>47</v>
      </c>
      <c r="E7" s="23">
        <v>17</v>
      </c>
      <c r="F7" s="23">
        <v>4</v>
      </c>
      <c r="G7" s="23">
        <v>0</v>
      </c>
      <c r="H7" s="23" t="s">
        <v>98</v>
      </c>
      <c r="I7" s="23" t="s">
        <v>99</v>
      </c>
      <c r="J7" s="23" t="s">
        <v>100</v>
      </c>
      <c r="K7" s="23" t="s">
        <v>101</v>
      </c>
      <c r="L7" s="23" t="s">
        <v>102</v>
      </c>
      <c r="M7" s="23" t="s">
        <v>103</v>
      </c>
      <c r="N7" s="24" t="s">
        <v>104</v>
      </c>
      <c r="O7" s="24" t="s">
        <v>105</v>
      </c>
      <c r="P7" s="24">
        <v>23.4</v>
      </c>
      <c r="Q7" s="24">
        <v>71.180000000000007</v>
      </c>
      <c r="R7" s="24">
        <v>3520</v>
      </c>
      <c r="S7" s="24">
        <v>12507</v>
      </c>
      <c r="T7" s="24">
        <v>157.71</v>
      </c>
      <c r="U7" s="24">
        <v>79.3</v>
      </c>
      <c r="V7" s="24">
        <v>2901</v>
      </c>
      <c r="W7" s="24">
        <v>1.78</v>
      </c>
      <c r="X7" s="24">
        <v>1629.78</v>
      </c>
      <c r="Y7" s="24">
        <v>100</v>
      </c>
      <c r="Z7" s="24">
        <v>100</v>
      </c>
      <c r="AA7" s="24">
        <v>97.04</v>
      </c>
      <c r="AB7" s="24">
        <v>96.24</v>
      </c>
      <c r="AC7" s="24">
        <v>89.78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169.57</v>
      </c>
      <c r="BG7" s="24">
        <v>166.22</v>
      </c>
      <c r="BH7" s="24">
        <v>167.41</v>
      </c>
      <c r="BI7" s="24">
        <v>104.26</v>
      </c>
      <c r="BJ7" s="24">
        <v>1266</v>
      </c>
      <c r="BK7" s="24">
        <v>1206.79</v>
      </c>
      <c r="BL7" s="24">
        <v>1258.43</v>
      </c>
      <c r="BM7" s="24">
        <v>1163.75</v>
      </c>
      <c r="BN7" s="24">
        <v>1195.47</v>
      </c>
      <c r="BO7" s="24">
        <v>1168.69</v>
      </c>
      <c r="BP7" s="24">
        <v>1156.82</v>
      </c>
      <c r="BQ7" s="24">
        <v>100</v>
      </c>
      <c r="BR7" s="24">
        <v>100</v>
      </c>
      <c r="BS7" s="24">
        <v>91.55</v>
      </c>
      <c r="BT7" s="24">
        <v>89.26</v>
      </c>
      <c r="BU7" s="24">
        <v>75.400000000000006</v>
      </c>
      <c r="BV7" s="24">
        <v>71.84</v>
      </c>
      <c r="BW7" s="24">
        <v>73.36</v>
      </c>
      <c r="BX7" s="24">
        <v>72.599999999999994</v>
      </c>
      <c r="BY7" s="24">
        <v>69.430000000000007</v>
      </c>
      <c r="BZ7" s="24">
        <v>70.709999999999994</v>
      </c>
      <c r="CA7" s="24">
        <v>75.33</v>
      </c>
      <c r="CB7" s="24">
        <v>183.98</v>
      </c>
      <c r="CC7" s="24">
        <v>178.64</v>
      </c>
      <c r="CD7" s="24">
        <v>201.94</v>
      </c>
      <c r="CE7" s="24">
        <v>207</v>
      </c>
      <c r="CF7" s="24">
        <v>224.45</v>
      </c>
      <c r="CG7" s="24">
        <v>228.47</v>
      </c>
      <c r="CH7" s="24">
        <v>224.88</v>
      </c>
      <c r="CI7" s="24">
        <v>228.64</v>
      </c>
      <c r="CJ7" s="24">
        <v>239.46</v>
      </c>
      <c r="CK7" s="24">
        <v>233.15</v>
      </c>
      <c r="CL7" s="24">
        <v>215.73</v>
      </c>
      <c r="CM7" s="24">
        <v>47.94</v>
      </c>
      <c r="CN7" s="24">
        <v>49.56</v>
      </c>
      <c r="CO7" s="24">
        <v>50.91</v>
      </c>
      <c r="CP7" s="24">
        <v>50.35</v>
      </c>
      <c r="CQ7" s="24">
        <v>52.98</v>
      </c>
      <c r="CR7" s="24">
        <v>42.47</v>
      </c>
      <c r="CS7" s="24">
        <v>42.4</v>
      </c>
      <c r="CT7" s="24">
        <v>42.28</v>
      </c>
      <c r="CU7" s="24">
        <v>41.06</v>
      </c>
      <c r="CV7" s="24">
        <v>42.09</v>
      </c>
      <c r="CW7" s="24">
        <v>43.28</v>
      </c>
      <c r="CX7" s="24">
        <v>83.66</v>
      </c>
      <c r="CY7" s="24">
        <v>84.37</v>
      </c>
      <c r="CZ7" s="24">
        <v>85.42</v>
      </c>
      <c r="DA7" s="24">
        <v>86.64</v>
      </c>
      <c r="DB7" s="24">
        <v>89.83</v>
      </c>
      <c r="DC7" s="24">
        <v>83.75</v>
      </c>
      <c r="DD7" s="24">
        <v>84.19</v>
      </c>
      <c r="DE7" s="24">
        <v>84.34</v>
      </c>
      <c r="DF7" s="24">
        <v>84.34</v>
      </c>
      <c r="DG7" s="24">
        <v>84.73</v>
      </c>
      <c r="DH7" s="24">
        <v>86.21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1.29</v>
      </c>
      <c r="EH7" s="24">
        <v>0.23</v>
      </c>
      <c r="EI7" s="24">
        <v>0.61</v>
      </c>
      <c r="EJ7" s="24">
        <v>0.36</v>
      </c>
      <c r="EK7" s="24">
        <v>0.39</v>
      </c>
      <c r="EL7" s="24">
        <v>0.1</v>
      </c>
      <c r="EM7" s="24">
        <v>0.08</v>
      </c>
      <c r="EN7" s="24">
        <v>0.06</v>
      </c>
      <c r="EO7" s="24">
        <v>0.11</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2025-01-24T07:30:31Z</dcterms:created>
  <dcterms:modified xsi:type="dcterms:W3CDTF">2025-03-06T02:08:28Z</dcterms:modified>
  <cp:category/>
</cp:coreProperties>
</file>