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5gesui\"/>
    </mc:Choice>
  </mc:AlternateContent>
  <workbookProtection workbookAlgorithmName="SHA-512" workbookHashValue="b8MD3gtpxROv6gk3peCIFZNFp1zCCEqRB4sEeAnLk0+nfGpPD7XUXlS/ny/ex3JzogqEXqBfyzgLz55pKXg4jg==" workbookSaltValue="5h2mUgfA3KbmR66KYnoM6A=="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E86" i="4"/>
  <c r="AT10" i="4"/>
  <c r="AL10"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<sst xmlns="http://schemas.openxmlformats.org/spreadsheetml/2006/main" count="236" uniqueCount="120">
  <si>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</si>
  <si>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</si>
  <si>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</si>
  <si>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</si>
  <si>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</si>
  <si>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</si>
  <si>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</si>
  <si>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</si>
  <si>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</si>
  <si>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</si>
  <si>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</si>
  <si>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</si>
  <si>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</si>
  <si>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</si>
  <si>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</si>
  <si>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</si>
  <si>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</si>
  <si>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</si>
  <si>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</si>
  <si>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</si>
  <si>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</si>
  <si>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</si>
  <si>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</si>
  <si>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</si>
  <si>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</si>
  <si>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</si>
  <si>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</si>
  <si>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</si>
  <si>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</si>
  <si>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</si>
  <si>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</si>
  <si>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</si>
  <si>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</si>
  <si>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</si>
  <si>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</si>
  <si>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</si>
  <si>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</si>
  <si>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</si>
  <si>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</si>
  <si>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</si>
  <si>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</si>
  <si>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</si>
  <si>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</si>
  <si>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</si>
  <si>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</si>
  <si>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</si>
  <si>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</si>
  <si>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</si>
  <si>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</si>
  <si>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</si>
  <si>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</si>
  <si>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</si>
  <si>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</si>
  <si>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</si>
  <si>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</si>
  <si>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</si>
  <si>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</si>
  <si>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</si>
  <si>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</si>
  <si>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</si>
  <si>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</si>
  <si>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</si>
  <si>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</si>
  <si>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</si>
  <si>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</si>
  <si>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</si>
  <si>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</si>
  <si>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</si>
  <si>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</si>
  <si>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</si>
  <si>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</si>
  <si>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</si>
  <si>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</si>
  <si>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</si>
  <si>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</si>
  <si>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</si>
  <si>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</si>
  <si>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</si>
  <si>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</si>
  <si>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</si>
  <si>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</si>
  <si>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</si>
  <si>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</si>
  <si>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</si>
  <si>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</si>
  <si>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</si>
  <si>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</si>
  <si>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</si>
  <si>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</si>
  <si>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</si>
  <si>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</si>
  <si>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</si>
  <si>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</si>
  <si>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</si>
  <si>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</si>
  <si>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</si>
  <si>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</si>
  <si>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</si>
  <si>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</si>
  <si>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</si>
  <si>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</si>
  <si>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</si>
  <si>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</si>
  <si>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</si>
  <si>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</si>
  <si>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</si>
  <si>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</si>
  <si>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</si>
  <si>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</si>
  <si>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</si>
  <si>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</si>
  <si>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</si>
  <si>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</si>
  <si>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</si>
  <si>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</si>
  <si>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</si>
  <si>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</si>
  <si>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令和2年度から令和4年度にかけて、ストックマネジメント計画を策定した。計画に基づき、財政状況を見ながら改築・更新を実施していく。</t>
    <rPh sb="8" eb="10">
      <t>レイワ</t>
    </rPh>
    <rPh sb="11" eb="13">
      <t>ネンド</t>
    </rPh>
    <rPh sb="31" eb="33">
      <t>サクテイ</t>
    </rPh>
    <rPh sb="36" eb="38">
      <t>ケイカク</t>
    </rPh>
    <rPh sb="39" eb="40">
      <t>モト</t>
    </rPh>
    <rPh sb="52" eb="54">
      <t>カイチク</t>
    </rPh>
    <rPh sb="55" eb="57">
      <t>コウシン</t>
    </rPh>
    <rPh sb="58" eb="60">
      <t>ジッシ</t>
    </rPh>
    <phoneticPr fontId="4"/>
  </si>
  <si>
    <t>　単年度でみると経費回収率が100％を下回ったが、収益的収支比率は100％を超えており、概ね健全な経営状況となっている。しかしながら、有収水量と使用料収入が近年減少傾向であるため、健全な経営を維持するための対策として、汚水処理にかかる経費の見直しや、使用料収入を確保するため水洗化人口の増加に向けた対策が必要である。</t>
    <rPh sb="1" eb="4">
      <t>タンネンド</t>
    </rPh>
    <rPh sb="19" eb="21">
      <t>シタマワ</t>
    </rPh>
    <phoneticPr fontId="4"/>
  </si>
  <si>
    <t>①収益的収支比率については、料金収入が昨年度より減少したが、不足する分を一般会計繰入金で補填しているため、100％以上を維持している。
④企業債残高対事業規模比率については、ここ数年は右肩下がりとなっているが、類似団体と比較すると、依然高い数値となっている。
⑤経費回収率については、打切決算のため、下水道使用料・汚水処理費ともに減少し、比率としては上がった。類似団体と比較して高い数値となっている。
⑥汚水処理原価については、汚水処理費が減少したことにより比率が下がり、類似団体と比較して同程度の数値となっている。
⑦施設利用率については、特定環境保全公共下水道事業と同じ処理場を使用しており、処理水量を公共分として計上しているため高い数値となっている。
⑧水洗化率については、水洗便所設置済人口、処理区域内人口ともに減少し、昨年度と同程度の比率となった。類似団体と比較しても高い数値となっている。</t>
    <rPh sb="30" eb="32">
      <t>フソク</t>
    </rPh>
    <rPh sb="34" eb="35">
      <t>ブン</t>
    </rPh>
    <rPh sb="44" eb="46">
      <t>ホテン</t>
    </rPh>
    <rPh sb="69" eb="71">
      <t>キギョウ</t>
    </rPh>
    <rPh sb="71" eb="72">
      <t>サイ</t>
    </rPh>
    <rPh sb="72" eb="74">
      <t>ザンダカ</t>
    </rPh>
    <rPh sb="74" eb="75">
      <t>タイ</t>
    </rPh>
    <rPh sb="75" eb="77">
      <t>ジギョウ</t>
    </rPh>
    <rPh sb="77" eb="79">
      <t>キボ</t>
    </rPh>
    <rPh sb="79" eb="81">
      <t>ヒリツ</t>
    </rPh>
    <rPh sb="131" eb="133">
      <t>ケイヒ</t>
    </rPh>
    <rPh sb="133" eb="135">
      <t>カイシュウ</t>
    </rPh>
    <rPh sb="135" eb="136">
      <t>リツ</t>
    </rPh>
    <rPh sb="202" eb="208">
      <t>オスイショリゲンカ</t>
    </rPh>
    <rPh sb="260" eb="262">
      <t>シセツ</t>
    </rPh>
    <rPh sb="262" eb="264">
      <t>リヨウ</t>
    </rPh>
    <rPh sb="264" eb="265">
      <t>リツ</t>
    </rPh>
    <rPh sb="285" eb="286">
      <t>オナ</t>
    </rPh>
    <rPh sb="287" eb="290">
      <t>ショリジョウ</t>
    </rPh>
    <rPh sb="291" eb="293">
      <t>シヨウ</t>
    </rPh>
    <rPh sb="317" eb="318">
      <t>タカ</t>
    </rPh>
    <rPh sb="330" eb="333">
      <t>スイセンカ</t>
    </rPh>
    <rPh sb="333" eb="334">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</si>
</sst>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4A0-406D-A2D1-2670AED1F72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B4A0-406D-A2D1-2670AED1F72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38.6</c:v>
                </c:pt>
                <c:pt idx="1">
                  <c:v>38.729999999999997</c:v>
                </c:pt>
                <c:pt idx="2">
                  <c:v>57.78</c:v>
                </c:pt>
                <c:pt idx="3">
                  <c:v>57.83</c:v>
                </c:pt>
                <c:pt idx="4">
                  <c:v>56.98</c:v>
                </c:pt>
              </c:numCache>
            </c:numRef>
          </c:val>
          <c:extLst>
            <c:ext xmlns:c16="http://schemas.microsoft.com/office/drawing/2014/chart" uri="{C3380CC4-5D6E-409C-BE32-E72D297353CC}">
              <c16:uniqueId val="{00000000-0EA6-41EC-9FF1-03144DD4D95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0EA6-41EC-9FF1-03144DD4D95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84.7</c:v>
                </c:pt>
                <c:pt idx="1">
                  <c:v>85.32</c:v>
                </c:pt>
                <c:pt idx="2">
                  <c:v>87.27</c:v>
                </c:pt>
                <c:pt idx="3">
                  <c:v>87.33</c:v>
                </c:pt>
                <c:pt idx="4">
                  <c:v>86.71</c:v>
                </c:pt>
              </c:numCache>
            </c:numRef>
          </c:val>
          <c:extLst>
            <c:ext xmlns:c16="http://schemas.microsoft.com/office/drawing/2014/chart" uri="{C3380CC4-5D6E-409C-BE32-E72D297353CC}">
              <c16:uniqueId val="{00000000-5583-4A37-B3C4-F77E3ADE74B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5583-4A37-B3C4-F77E3ADE74B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100.93</c:v>
                </c:pt>
                <c:pt idx="1">
                  <c:v>107.39</c:v>
                </c:pt>
                <c:pt idx="2">
                  <c:v>105.5</c:v>
                </c:pt>
                <c:pt idx="3">
                  <c:v>101.8</c:v>
                </c:pt>
                <c:pt idx="4">
                  <c:v>110.67</c:v>
                </c:pt>
              </c:numCache>
            </c:numRef>
          </c:val>
          <c:extLst>
            <c:ext xmlns:c16="http://schemas.microsoft.com/office/drawing/2014/chart" uri="{C3380CC4-5D6E-409C-BE32-E72D297353CC}">
              <c16:uniqueId val="{00000000-7EAB-43E0-B30E-B09334CAAE1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AB-43E0-B30E-B09334CAAE1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0B-42E0-91ED-A3A81CDF84C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0B-42E0-91ED-A3A81CDF84C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F9-4657-9AEA-14445D6455A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F9-4657-9AEA-14445D6455A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B4-4893-A8CC-1F7379714B5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B4-4893-A8CC-1F7379714B5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B63-4D6C-9A1E-1A50B171B4E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63-4D6C-9A1E-1A50B171B4E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2128.3000000000002</c:v>
                </c:pt>
                <c:pt idx="1">
                  <c:v>1873.41</c:v>
                </c:pt>
                <c:pt idx="2">
                  <c:v>1705.69</c:v>
                </c:pt>
                <c:pt idx="3">
                  <c:v>1510.48</c:v>
                </c:pt>
                <c:pt idx="4">
                  <c:v>1470.61</c:v>
                </c:pt>
              </c:numCache>
            </c:numRef>
          </c:val>
          <c:extLst>
            <c:ext xmlns:c16="http://schemas.microsoft.com/office/drawing/2014/chart" uri="{C3380CC4-5D6E-409C-BE32-E72D297353CC}">
              <c16:uniqueId val="{00000000-95C5-48EE-9F92-6A5E37C0F7D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95C5-48EE-9F92-6A5E37C0F7D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136.21</c:v>
                </c:pt>
                <c:pt idx="2">
                  <c:v>100</c:v>
                </c:pt>
                <c:pt idx="3">
                  <c:v>76.48</c:v>
                </c:pt>
                <c:pt idx="4">
                  <c:v>80.11</c:v>
                </c:pt>
              </c:numCache>
            </c:numRef>
          </c:val>
          <c:extLst>
            <c:ext xmlns:c16="http://schemas.microsoft.com/office/drawing/2014/chart" uri="{C3380CC4-5D6E-409C-BE32-E72D297353CC}">
              <c16:uniqueId val="{00000000-1389-4C08-A1FD-9C9D8F3E50C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1389-4C08-A1FD-9C9D8F3E50C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192.34</c:v>
                </c:pt>
                <c:pt idx="1">
                  <c:v>146.35</c:v>
                </c:pt>
                <c:pt idx="2">
                  <c:v>198.9</c:v>
                </c:pt>
                <c:pt idx="3">
                  <c:v>259.33999999999997</c:v>
                </c:pt>
                <c:pt idx="4">
                  <c:v>223.29</c:v>
                </c:pt>
              </c:numCache>
            </c:numRef>
          </c:val>
          <c:extLst>
            <c:ext xmlns:c16="http://schemas.microsoft.com/office/drawing/2014/chart" uri="{C3380CC4-5D6E-409C-BE32-E72D297353CC}">
              <c16:uniqueId val="{00000000-CDF6-411D-98F2-EF099D0BC24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CDF6-411D-98F2-EF099D0BC24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遊佐町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Cd2</v>
      </c>
      <c r="X8" s="34"/>
      <c r="Y8" s="34"/>
      <c r="Z8" s="34"/>
      <c r="AA8" s="34"/>
      <c r="AB8" s="34"/>
      <c r="AC8" s="34"/>
      <c r="AD8" s="35" t="str">
        <f>データ!$M$6</f>
        <v>非設置</v>
      </c>
      <c r="AE8" s="35"/>
      <c r="AF8" s="35"/>
      <c r="AG8" s="35"/>
      <c r="AH8" s="35"/>
      <c r="AI8" s="35"/>
      <c r="AJ8" s="35"/>
      <c r="AK8" s="3"/>
      <c r="AL8" s="36">
        <f>データ!S6</f>
        <v>12467</v>
      </c>
      <c r="AM8" s="36"/>
      <c r="AN8" s="36"/>
      <c r="AO8" s="36"/>
      <c r="AP8" s="36"/>
      <c r="AQ8" s="36"/>
      <c r="AR8" s="36"/>
      <c r="AS8" s="36"/>
      <c r="AT8" s="37">
        <f>データ!T6</f>
        <v>208.39</v>
      </c>
      <c r="AU8" s="37"/>
      <c r="AV8" s="37"/>
      <c r="AW8" s="37"/>
      <c r="AX8" s="37"/>
      <c r="AY8" s="37"/>
      <c r="AZ8" s="37"/>
      <c r="BA8" s="37"/>
      <c r="BB8" s="37">
        <f>データ!U6</f>
        <v>59.83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44.7</v>
      </c>
      <c r="Q10" s="37"/>
      <c r="R10" s="37"/>
      <c r="S10" s="37"/>
      <c r="T10" s="37"/>
      <c r="U10" s="37"/>
      <c r="V10" s="37"/>
      <c r="W10" s="37">
        <f>データ!Q6</f>
        <v>93.94</v>
      </c>
      <c r="X10" s="37"/>
      <c r="Y10" s="37"/>
      <c r="Z10" s="37"/>
      <c r="AA10" s="37"/>
      <c r="AB10" s="37"/>
      <c r="AC10" s="37"/>
      <c r="AD10" s="36">
        <f>データ!R6</f>
        <v>3740</v>
      </c>
      <c r="AE10" s="36"/>
      <c r="AF10" s="36"/>
      <c r="AG10" s="36"/>
      <c r="AH10" s="36"/>
      <c r="AI10" s="36"/>
      <c r="AJ10" s="36"/>
      <c r="AK10" s="2"/>
      <c r="AL10" s="36">
        <f>データ!V6</f>
        <v>5529</v>
      </c>
      <c r="AM10" s="36"/>
      <c r="AN10" s="36"/>
      <c r="AO10" s="36"/>
      <c r="AP10" s="36"/>
      <c r="AQ10" s="36"/>
      <c r="AR10" s="36"/>
      <c r="AS10" s="36"/>
      <c r="AT10" s="37">
        <f>データ!W6</f>
        <v>3.44</v>
      </c>
      <c r="AU10" s="37"/>
      <c r="AV10" s="37"/>
      <c r="AW10" s="37"/>
      <c r="AX10" s="37"/>
      <c r="AY10" s="37"/>
      <c r="AZ10" s="37"/>
      <c r="BA10" s="37"/>
      <c r="BB10" s="37">
        <f>データ!X6</f>
        <v>1607.27</v>
      </c>
      <c r="BC10" s="37"/>
      <c r="BD10" s="37"/>
      <c r="BE10" s="37"/>
      <c r="BF10" s="37"/>
      <c r="BG10" s="37"/>
      <c r="BH10" s="37"/>
      <c r="BI10" s="37"/>
      <c r="BJ10" s="2"/>
      <c r="BK10" s="2"/>
      <c r="BL10" s="52" t="s">
        <v>22</v>
      </c>
      <c r="BM10" s="53"/>
      <c r="BN10" s="60" t="s">
        <v>23</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4"/>
      <c r="BM17" s="55"/>
      <c r="BN17" s="55"/>
      <c r="BO17" s="55"/>
      <c r="BP17" s="55"/>
      <c r="BQ17" s="55"/>
      <c r="BR17" s="55"/>
      <c r="BS17" s="55"/>
      <c r="BT17" s="55"/>
      <c r="BU17" s="55"/>
      <c r="BV17" s="55"/>
      <c r="BW17" s="55"/>
      <c r="BX17" s="55"/>
      <c r="BY17" s="55"/>
      <c r="BZ17" s="5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4"/>
      <c r="BM18" s="55"/>
      <c r="BN18" s="55"/>
      <c r="BO18" s="55"/>
      <c r="BP18" s="55"/>
      <c r="BQ18" s="55"/>
      <c r="BR18" s="55"/>
      <c r="BS18" s="55"/>
      <c r="BT18" s="55"/>
      <c r="BU18" s="55"/>
      <c r="BV18" s="55"/>
      <c r="BW18" s="55"/>
      <c r="BX18" s="55"/>
      <c r="BY18" s="55"/>
      <c r="BZ18" s="5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4"/>
      <c r="BM19" s="55"/>
      <c r="BN19" s="55"/>
      <c r="BO19" s="55"/>
      <c r="BP19" s="55"/>
      <c r="BQ19" s="55"/>
      <c r="BR19" s="55"/>
      <c r="BS19" s="55"/>
      <c r="BT19" s="55"/>
      <c r="BU19" s="55"/>
      <c r="BV19" s="55"/>
      <c r="BW19" s="55"/>
      <c r="BX19" s="55"/>
      <c r="BY19" s="55"/>
      <c r="BZ19" s="5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4"/>
      <c r="BM20" s="55"/>
      <c r="BN20" s="55"/>
      <c r="BO20" s="55"/>
      <c r="BP20" s="55"/>
      <c r="BQ20" s="55"/>
      <c r="BR20" s="55"/>
      <c r="BS20" s="55"/>
      <c r="BT20" s="55"/>
      <c r="BU20" s="55"/>
      <c r="BV20" s="55"/>
      <c r="BW20" s="55"/>
      <c r="BX20" s="55"/>
      <c r="BY20" s="55"/>
      <c r="BZ20" s="5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4"/>
      <c r="BM21" s="55"/>
      <c r="BN21" s="55"/>
      <c r="BO21" s="55"/>
      <c r="BP21" s="55"/>
      <c r="BQ21" s="55"/>
      <c r="BR21" s="55"/>
      <c r="BS21" s="55"/>
      <c r="BT21" s="55"/>
      <c r="BU21" s="55"/>
      <c r="BV21" s="55"/>
      <c r="BW21" s="55"/>
      <c r="BX21" s="55"/>
      <c r="BY21" s="55"/>
      <c r="BZ21" s="5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4"/>
      <c r="BM22" s="55"/>
      <c r="BN22" s="55"/>
      <c r="BO22" s="55"/>
      <c r="BP22" s="55"/>
      <c r="BQ22" s="55"/>
      <c r="BR22" s="55"/>
      <c r="BS22" s="55"/>
      <c r="BT22" s="55"/>
      <c r="BU22" s="55"/>
      <c r="BV22" s="55"/>
      <c r="BW22" s="55"/>
      <c r="BX22" s="55"/>
      <c r="BY22" s="55"/>
      <c r="BZ22" s="5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4"/>
      <c r="BM23" s="55"/>
      <c r="BN23" s="55"/>
      <c r="BO23" s="55"/>
      <c r="BP23" s="55"/>
      <c r="BQ23" s="55"/>
      <c r="BR23" s="55"/>
      <c r="BS23" s="55"/>
      <c r="BT23" s="55"/>
      <c r="BU23" s="55"/>
      <c r="BV23" s="55"/>
      <c r="BW23" s="55"/>
      <c r="BX23" s="55"/>
      <c r="BY23" s="55"/>
      <c r="BZ23" s="5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4"/>
      <c r="BM24" s="55"/>
      <c r="BN24" s="55"/>
      <c r="BO24" s="55"/>
      <c r="BP24" s="55"/>
      <c r="BQ24" s="55"/>
      <c r="BR24" s="55"/>
      <c r="BS24" s="55"/>
      <c r="BT24" s="55"/>
      <c r="BU24" s="55"/>
      <c r="BV24" s="55"/>
      <c r="BW24" s="55"/>
      <c r="BX24" s="55"/>
      <c r="BY24" s="55"/>
      <c r="BZ24" s="5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4"/>
      <c r="BM25" s="55"/>
      <c r="BN25" s="55"/>
      <c r="BO25" s="55"/>
      <c r="BP25" s="55"/>
      <c r="BQ25" s="55"/>
      <c r="BR25" s="55"/>
      <c r="BS25" s="55"/>
      <c r="BT25" s="55"/>
      <c r="BU25" s="55"/>
      <c r="BV25" s="55"/>
      <c r="BW25" s="55"/>
      <c r="BX25" s="55"/>
      <c r="BY25" s="55"/>
      <c r="BZ25" s="5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4"/>
      <c r="BM26" s="55"/>
      <c r="BN26" s="55"/>
      <c r="BO26" s="55"/>
      <c r="BP26" s="55"/>
      <c r="BQ26" s="55"/>
      <c r="BR26" s="55"/>
      <c r="BS26" s="55"/>
      <c r="BT26" s="55"/>
      <c r="BU26" s="55"/>
      <c r="BV26" s="55"/>
      <c r="BW26" s="55"/>
      <c r="BX26" s="55"/>
      <c r="BY26" s="55"/>
      <c r="BZ26" s="5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4"/>
      <c r="BM27" s="55"/>
      <c r="BN27" s="55"/>
      <c r="BO27" s="55"/>
      <c r="BP27" s="55"/>
      <c r="BQ27" s="55"/>
      <c r="BR27" s="55"/>
      <c r="BS27" s="55"/>
      <c r="BT27" s="55"/>
      <c r="BU27" s="55"/>
      <c r="BV27" s="55"/>
      <c r="BW27" s="55"/>
      <c r="BX27" s="55"/>
      <c r="BY27" s="55"/>
      <c r="BZ27" s="5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4"/>
      <c r="BM28" s="55"/>
      <c r="BN28" s="55"/>
      <c r="BO28" s="55"/>
      <c r="BP28" s="55"/>
      <c r="BQ28" s="55"/>
      <c r="BR28" s="55"/>
      <c r="BS28" s="55"/>
      <c r="BT28" s="55"/>
      <c r="BU28" s="55"/>
      <c r="BV28" s="55"/>
      <c r="BW28" s="55"/>
      <c r="BX28" s="55"/>
      <c r="BY28" s="55"/>
      <c r="BZ28" s="5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4"/>
      <c r="BM29" s="55"/>
      <c r="BN29" s="55"/>
      <c r="BO29" s="55"/>
      <c r="BP29" s="55"/>
      <c r="BQ29" s="55"/>
      <c r="BR29" s="55"/>
      <c r="BS29" s="55"/>
      <c r="BT29" s="55"/>
      <c r="BU29" s="55"/>
      <c r="BV29" s="55"/>
      <c r="BW29" s="55"/>
      <c r="BX29" s="55"/>
      <c r="BY29" s="55"/>
      <c r="BZ29" s="5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4"/>
      <c r="BM30" s="55"/>
      <c r="BN30" s="55"/>
      <c r="BO30" s="55"/>
      <c r="BP30" s="55"/>
      <c r="BQ30" s="55"/>
      <c r="BR30" s="55"/>
      <c r="BS30" s="55"/>
      <c r="BT30" s="55"/>
      <c r="BU30" s="55"/>
      <c r="BV30" s="55"/>
      <c r="BW30" s="55"/>
      <c r="BX30" s="55"/>
      <c r="BY30" s="55"/>
      <c r="BZ30" s="5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4"/>
      <c r="BM31" s="55"/>
      <c r="BN31" s="55"/>
      <c r="BO31" s="55"/>
      <c r="BP31" s="55"/>
      <c r="BQ31" s="55"/>
      <c r="BR31" s="55"/>
      <c r="BS31" s="55"/>
      <c r="BT31" s="55"/>
      <c r="BU31" s="55"/>
      <c r="BV31" s="55"/>
      <c r="BW31" s="55"/>
      <c r="BX31" s="55"/>
      <c r="BY31" s="55"/>
      <c r="BZ31" s="5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4"/>
      <c r="BM32" s="55"/>
      <c r="BN32" s="55"/>
      <c r="BO32" s="55"/>
      <c r="BP32" s="55"/>
      <c r="BQ32" s="55"/>
      <c r="BR32" s="55"/>
      <c r="BS32" s="55"/>
      <c r="BT32" s="55"/>
      <c r="BU32" s="55"/>
      <c r="BV32" s="55"/>
      <c r="BW32" s="55"/>
      <c r="BX32" s="55"/>
      <c r="BY32" s="55"/>
      <c r="BZ32" s="5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4"/>
      <c r="BM33" s="55"/>
      <c r="BN33" s="55"/>
      <c r="BO33" s="55"/>
      <c r="BP33" s="55"/>
      <c r="BQ33" s="55"/>
      <c r="BR33" s="55"/>
      <c r="BS33" s="55"/>
      <c r="BT33" s="55"/>
      <c r="BU33" s="55"/>
      <c r="BV33" s="55"/>
      <c r="BW33" s="55"/>
      <c r="BX33" s="55"/>
      <c r="BY33" s="55"/>
      <c r="BZ33" s="5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4"/>
      <c r="BM34" s="55"/>
      <c r="BN34" s="55"/>
      <c r="BO34" s="55"/>
      <c r="BP34" s="55"/>
      <c r="BQ34" s="55"/>
      <c r="BR34" s="55"/>
      <c r="BS34" s="55"/>
      <c r="BT34" s="55"/>
      <c r="BU34" s="55"/>
      <c r="BV34" s="55"/>
      <c r="BW34" s="55"/>
      <c r="BX34" s="55"/>
      <c r="BY34" s="55"/>
      <c r="BZ34" s="5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4"/>
      <c r="BM35" s="55"/>
      <c r="BN35" s="55"/>
      <c r="BO35" s="55"/>
      <c r="BP35" s="55"/>
      <c r="BQ35" s="55"/>
      <c r="BR35" s="55"/>
      <c r="BS35" s="55"/>
      <c r="BT35" s="55"/>
      <c r="BU35" s="55"/>
      <c r="BV35" s="55"/>
      <c r="BW35" s="55"/>
      <c r="BX35" s="55"/>
      <c r="BY35" s="55"/>
      <c r="BZ35" s="5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4"/>
      <c r="BM36" s="55"/>
      <c r="BN36" s="55"/>
      <c r="BO36" s="55"/>
      <c r="BP36" s="55"/>
      <c r="BQ36" s="55"/>
      <c r="BR36" s="55"/>
      <c r="BS36" s="55"/>
      <c r="BT36" s="55"/>
      <c r="BU36" s="55"/>
      <c r="BV36" s="55"/>
      <c r="BW36" s="55"/>
      <c r="BX36" s="55"/>
      <c r="BY36" s="55"/>
      <c r="BZ36" s="5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4"/>
      <c r="BM37" s="55"/>
      <c r="BN37" s="55"/>
      <c r="BO37" s="55"/>
      <c r="BP37" s="55"/>
      <c r="BQ37" s="55"/>
      <c r="BR37" s="55"/>
      <c r="BS37" s="55"/>
      <c r="BT37" s="55"/>
      <c r="BU37" s="55"/>
      <c r="BV37" s="55"/>
      <c r="BW37" s="55"/>
      <c r="BX37" s="55"/>
      <c r="BY37" s="55"/>
      <c r="BZ37" s="5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4"/>
      <c r="BM38" s="55"/>
      <c r="BN38" s="55"/>
      <c r="BO38" s="55"/>
      <c r="BP38" s="55"/>
      <c r="BQ38" s="55"/>
      <c r="BR38" s="55"/>
      <c r="BS38" s="55"/>
      <c r="BT38" s="55"/>
      <c r="BU38" s="55"/>
      <c r="BV38" s="55"/>
      <c r="BW38" s="55"/>
      <c r="BX38" s="55"/>
      <c r="BY38" s="55"/>
      <c r="BZ38" s="5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4"/>
      <c r="BM39" s="55"/>
      <c r="BN39" s="55"/>
      <c r="BO39" s="55"/>
      <c r="BP39" s="55"/>
      <c r="BQ39" s="55"/>
      <c r="BR39" s="55"/>
      <c r="BS39" s="55"/>
      <c r="BT39" s="55"/>
      <c r="BU39" s="55"/>
      <c r="BV39" s="55"/>
      <c r="BW39" s="55"/>
      <c r="BX39" s="55"/>
      <c r="BY39" s="55"/>
      <c r="BZ39" s="5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4"/>
      <c r="BM40" s="55"/>
      <c r="BN40" s="55"/>
      <c r="BO40" s="55"/>
      <c r="BP40" s="55"/>
      <c r="BQ40" s="55"/>
      <c r="BR40" s="55"/>
      <c r="BS40" s="55"/>
      <c r="BT40" s="55"/>
      <c r="BU40" s="55"/>
      <c r="BV40" s="55"/>
      <c r="BW40" s="55"/>
      <c r="BX40" s="55"/>
      <c r="BY40" s="55"/>
      <c r="BZ40" s="5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4"/>
      <c r="BM41" s="55"/>
      <c r="BN41" s="55"/>
      <c r="BO41" s="55"/>
      <c r="BP41" s="55"/>
      <c r="BQ41" s="55"/>
      <c r="BR41" s="55"/>
      <c r="BS41" s="55"/>
      <c r="BT41" s="55"/>
      <c r="BU41" s="55"/>
      <c r="BV41" s="55"/>
      <c r="BW41" s="55"/>
      <c r="BX41" s="55"/>
      <c r="BY41" s="55"/>
      <c r="BZ41" s="5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4"/>
      <c r="BM42" s="55"/>
      <c r="BN42" s="55"/>
      <c r="BO42" s="55"/>
      <c r="BP42" s="55"/>
      <c r="BQ42" s="55"/>
      <c r="BR42" s="55"/>
      <c r="BS42" s="55"/>
      <c r="BT42" s="55"/>
      <c r="BU42" s="55"/>
      <c r="BV42" s="55"/>
      <c r="BW42" s="55"/>
      <c r="BX42" s="55"/>
      <c r="BY42" s="55"/>
      <c r="BZ42" s="5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4"/>
      <c r="BM43" s="55"/>
      <c r="BN43" s="55"/>
      <c r="BO43" s="55"/>
      <c r="BP43" s="55"/>
      <c r="BQ43" s="55"/>
      <c r="BR43" s="55"/>
      <c r="BS43" s="55"/>
      <c r="BT43" s="55"/>
      <c r="BU43" s="55"/>
      <c r="BV43" s="55"/>
      <c r="BW43" s="55"/>
      <c r="BX43" s="55"/>
      <c r="BY43" s="55"/>
      <c r="BZ43" s="5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117</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7" t="s">
        <v>28</v>
      </c>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9"/>
      <c r="BK60" s="2"/>
      <c r="BL60" s="71"/>
      <c r="BM60" s="72"/>
      <c r="BN60" s="72"/>
      <c r="BO60" s="72"/>
      <c r="BP60" s="72"/>
      <c r="BQ60" s="72"/>
      <c r="BR60" s="72"/>
      <c r="BS60" s="72"/>
      <c r="BT60" s="72"/>
      <c r="BU60" s="72"/>
      <c r="BV60" s="72"/>
      <c r="BW60" s="72"/>
      <c r="BX60" s="72"/>
      <c r="BY60" s="72"/>
      <c r="BZ60" s="73"/>
    </row>
    <row r="61" spans="1:78" ht="13.5" customHeight="1" x14ac:dyDescent="0.15">
      <c r="A61" s="2"/>
      <c r="B61" s="67"/>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9"/>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118</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【630.82】</v>
      </c>
      <c r="I86" s="12" t="str">
        <f>データ!CA6</f>
        <v>【97.81】</v>
      </c>
      <c r="J86" s="12" t="str">
        <f>データ!CL6</f>
        <v>【138.75】</v>
      </c>
      <c r="K86" s="12" t="str">
        <f>データ!CW6</f>
        <v>【58.94】</v>
      </c>
      <c r="L86" s="12" t="str">
        <f>データ!DH6</f>
        <v>【95.91】</v>
      </c>
      <c r="M86" s="12" t="s">
        <v>43</v>
      </c>
      <c r="N86" s="12" t="s">
        <v>44</v>
      </c>
      <c r="O86" s="12" t="str">
        <f>データ!EO6</f>
        <v>【0.22】</v>
      </c>
    </row>
  </sheetData>
  <sheetProtection algorithmName="SHA-512" hashValue="ajazbc54+4lpFTGNRJYWRZYf9qwzcSt+T3RlyLOUlvK87IoK47QiXMbTKWSodVvEdfJYw6yhjZt7ralAowgafQ==" saltValue="JliG1IaiJKNAU7OKcU87ew=="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57</v>
      </c>
      <c r="B4" s="16"/>
      <c r="C4" s="16"/>
      <c r="D4" s="16"/>
      <c r="E4" s="16"/>
      <c r="F4" s="16"/>
      <c r="G4" s="16"/>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64611</v>
      </c>
      <c r="D6" s="19">
        <f t="shared" si="3"/>
        <v>47</v>
      </c>
      <c r="E6" s="19">
        <f t="shared" si="3"/>
        <v>17</v>
      </c>
      <c r="F6" s="19">
        <f t="shared" si="3"/>
        <v>1</v>
      </c>
      <c r="G6" s="19">
        <f t="shared" si="3"/>
        <v>0</v>
      </c>
      <c r="H6" s="19" t="str">
        <f t="shared" si="3"/>
        <v>山形県　遊佐町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44.7</v>
      </c>
      <c r="Q6" s="20">
        <f t="shared" si="3"/>
        <v>93.94</v>
      </c>
      <c r="R6" s="20">
        <f t="shared" si="3"/>
        <v>3740</v>
      </c>
      <c r="S6" s="20">
        <f t="shared" si="3"/>
        <v>12467</v>
      </c>
      <c r="T6" s="20">
        <f t="shared" si="3"/>
        <v>208.39</v>
      </c>
      <c r="U6" s="20">
        <f t="shared" si="3"/>
        <v>59.83</v>
      </c>
      <c r="V6" s="20">
        <f t="shared" si="3"/>
        <v>5529</v>
      </c>
      <c r="W6" s="20">
        <f t="shared" si="3"/>
        <v>3.44</v>
      </c>
      <c r="X6" s="20">
        <f t="shared" si="3"/>
        <v>1607.27</v>
      </c>
      <c r="Y6" s="21">
        <f>IF(Y7="",NA(),Y7)</f>
        <v>100.93</v>
      </c>
      <c r="Z6" s="21">
        <f t="shared" ref="Z6:AH6" si="4">IF(Z7="",NA(),Z7)</f>
        <v>107.39</v>
      </c>
      <c r="AA6" s="21">
        <f t="shared" si="4"/>
        <v>105.5</v>
      </c>
      <c r="AB6" s="21">
        <f t="shared" si="4"/>
        <v>101.8</v>
      </c>
      <c r="AC6" s="21">
        <f t="shared" si="4"/>
        <v>110.67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2128.3000000000002</v>
      </c>
      <c r="BG6" s="21">
        <f t="shared" ref="BG6:BO6" si="7">IF(BG7="",NA(),BG7)</f>
        <v>1873.41</v>
      </c>
      <c r="BH6" s="21">
        <f t="shared" si="7"/>
        <v>1705.69</v>
      </c>
      <c r="BI6" s="21">
        <f t="shared" si="7"/>
        <v>1510.48</v>
      </c>
      <c r="BJ6" s="21">
        <f t="shared" si="7"/>
        <v>1470.61</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100</v>
      </c>
      <c r="BR6" s="21">
        <f t="shared" ref="BR6:BZ6" si="8">IF(BR7="",NA(),BR7)</f>
        <v>136.21</v>
      </c>
      <c r="BS6" s="21">
        <f t="shared" si="8"/>
        <v>100</v>
      </c>
      <c r="BT6" s="21">
        <f t="shared" si="8"/>
        <v>76.48</v>
      </c>
      <c r="BU6" s="21">
        <f t="shared" si="8"/>
        <v>80.11</v>
      </c>
      <c r="BV6" s="21">
        <f t="shared" si="8"/>
        <v>74.17</v>
      </c>
      <c r="BW6" s="21">
        <f t="shared" si="8"/>
        <v>79.77</v>
      </c>
      <c r="BX6" s="21">
        <f t="shared" si="8"/>
        <v>79.63</v>
      </c>
      <c r="BY6" s="21">
        <f t="shared" si="8"/>
        <v>76.78</v>
      </c>
      <c r="BZ6" s="21">
        <f t="shared" si="8"/>
        <v>75.41</v>
      </c>
      <c r="CA6" s="20" t="str">
        <f>IF(CA7="","",IF(CA7="-","【-】","【"&amp;SUBSTITUTE(TEXT(CA7,"#,##0.00"),"-","△")&amp;"】"))</f>
        <v>【97.81】</v>
      </c>
      <c r="CB6" s="21">
        <f>IF(CB7="",NA(),CB7)</f>
        <v>192.34</v>
      </c>
      <c r="CC6" s="21">
        <f t="shared" ref="CC6:CK6" si="9">IF(CC7="",NA(),CC7)</f>
        <v>146.35</v>
      </c>
      <c r="CD6" s="21">
        <f t="shared" si="9"/>
        <v>198.9</v>
      </c>
      <c r="CE6" s="21">
        <f t="shared" si="9"/>
        <v>259.33999999999997</v>
      </c>
      <c r="CF6" s="21">
        <f t="shared" si="9"/>
        <v>223.29</v>
      </c>
      <c r="CG6" s="21">
        <f t="shared" si="9"/>
        <v>230.95</v>
      </c>
      <c r="CH6" s="21">
        <f t="shared" si="9"/>
        <v>214.56</v>
      </c>
      <c r="CI6" s="21">
        <f t="shared" si="9"/>
        <v>213.66</v>
      </c>
      <c r="CJ6" s="21">
        <f t="shared" si="9"/>
        <v>224.31</v>
      </c>
      <c r="CK6" s="21">
        <f t="shared" si="9"/>
        <v>223.48</v>
      </c>
      <c r="CL6" s="20" t="str">
        <f>IF(CL7="","",IF(CL7="-","【-】","【"&amp;SUBSTITUTE(TEXT(CL7,"#,##0.00"),"-","△")&amp;"】"))</f>
        <v>【138.75】</v>
      </c>
      <c r="CM6" s="21">
        <f>IF(CM7="",NA(),CM7)</f>
        <v>38.6</v>
      </c>
      <c r="CN6" s="21">
        <f t="shared" ref="CN6:CV6" si="10">IF(CN7="",NA(),CN7)</f>
        <v>38.729999999999997</v>
      </c>
      <c r="CO6" s="21">
        <f t="shared" si="10"/>
        <v>57.78</v>
      </c>
      <c r="CP6" s="21">
        <f t="shared" si="10"/>
        <v>57.83</v>
      </c>
      <c r="CQ6" s="21">
        <f t="shared" si="10"/>
        <v>56.98</v>
      </c>
      <c r="CR6" s="21">
        <f t="shared" si="10"/>
        <v>49.27</v>
      </c>
      <c r="CS6" s="21">
        <f t="shared" si="10"/>
        <v>49.47</v>
      </c>
      <c r="CT6" s="21">
        <f t="shared" si="10"/>
        <v>48.19</v>
      </c>
      <c r="CU6" s="21">
        <f t="shared" si="10"/>
        <v>47.32</v>
      </c>
      <c r="CV6" s="21">
        <f t="shared" si="10"/>
        <v>48.03</v>
      </c>
      <c r="CW6" s="20" t="str">
        <f>IF(CW7="","",IF(CW7="-","【-】","【"&amp;SUBSTITUTE(TEXT(CW7,"#,##0.00"),"-","△")&amp;"】"))</f>
        <v>【58.94】</v>
      </c>
      <c r="CX6" s="21">
        <f>IF(CX7="",NA(),CX7)</f>
        <v>84.7</v>
      </c>
      <c r="CY6" s="21">
        <f t="shared" ref="CY6:DG6" si="11">IF(CY7="",NA(),CY7)</f>
        <v>85.32</v>
      </c>
      <c r="CZ6" s="21">
        <f t="shared" si="11"/>
        <v>87.27</v>
      </c>
      <c r="DA6" s="21">
        <f t="shared" si="11"/>
        <v>87.33</v>
      </c>
      <c r="DB6" s="21">
        <f t="shared" si="11"/>
        <v>86.71</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15">
      <c r="A7" s="14"/>
      <c r="B7" s="23">
        <v>2023</v>
      </c>
      <c r="C7" s="23">
        <v>64611</v>
      </c>
      <c r="D7" s="23">
        <v>47</v>
      </c>
      <c r="E7" s="23">
        <v>17</v>
      </c>
      <c r="F7" s="23">
        <v>1</v>
      </c>
      <c r="G7" s="23">
        <v>0</v>
      </c>
      <c r="H7" s="23" t="s">
        <v>98</v>
      </c>
      <c r="I7" s="23" t="s">
        <v>99</v>
      </c>
      <c r="J7" s="23" t="s">
        <v>100</v>
      </c>
      <c r="K7" s="23" t="s">
        <v>101</v>
      </c>
      <c r="L7" s="23" t="s">
        <v>102</v>
      </c>
      <c r="M7" s="23" t="s">
        <v>103</v>
      </c>
      <c r="N7" s="24" t="s">
        <v>104</v>
      </c>
      <c r="O7" s="24" t="s">
        <v>105</v>
      </c>
      <c r="P7" s="24">
        <v>44.7</v>
      </c>
      <c r="Q7" s="24">
        <v>93.94</v>
      </c>
      <c r="R7" s="24">
        <v>3740</v>
      </c>
      <c r="S7" s="24">
        <v>12467</v>
      </c>
      <c r="T7" s="24">
        <v>208.39</v>
      </c>
      <c r="U7" s="24">
        <v>59.83</v>
      </c>
      <c r="V7" s="24">
        <v>5529</v>
      </c>
      <c r="W7" s="24">
        <v>3.44</v>
      </c>
      <c r="X7" s="24">
        <v>1607.27</v>
      </c>
      <c r="Y7" s="24">
        <v>100.93</v>
      </c>
      <c r="Z7" s="24">
        <v>107.39</v>
      </c>
      <c r="AA7" s="24">
        <v>105.5</v>
      </c>
      <c r="AB7" s="24">
        <v>101.8</v>
      </c>
      <c r="AC7" s="24">
        <v>110.67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2128.3000000000002</v>
      </c>
      <c r="BG7" s="24">
        <v>1873.41</v>
      </c>
      <c r="BH7" s="24">
        <v>1705.69</v>
      </c>
      <c r="BI7" s="24">
        <v>1510.48</v>
      </c>
      <c r="BJ7" s="24">
        <v>1470.61</v>
      </c>
      <c r="BK7" s="24">
        <v>1130.42</v>
      </c>
      <c r="BL7" s="24">
        <v>1245.0999999999999</v>
      </c>
      <c r="BM7" s="24">
        <v>1108.8</v>
      </c>
      <c r="BN7" s="24">
        <v>1194.56</v>
      </c>
      <c r="BO7" s="24">
        <v>1174.6099999999999</v>
      </c>
      <c r="BP7" s="24">
        <v>630.82000000000005</v>
      </c>
      <c r="BQ7" s="24">
        <v>100</v>
      </c>
      <c r="BR7" s="24">
        <v>136.21</v>
      </c>
      <c r="BS7" s="24">
        <v>100</v>
      </c>
      <c r="BT7" s="24">
        <v>76.48</v>
      </c>
      <c r="BU7" s="24">
        <v>80.11</v>
      </c>
      <c r="BV7" s="24">
        <v>74.17</v>
      </c>
      <c r="BW7" s="24">
        <v>79.77</v>
      </c>
      <c r="BX7" s="24">
        <v>79.63</v>
      </c>
      <c r="BY7" s="24">
        <v>76.78</v>
      </c>
      <c r="BZ7" s="24">
        <v>75.41</v>
      </c>
      <c r="CA7" s="24">
        <v>97.81</v>
      </c>
      <c r="CB7" s="24">
        <v>192.34</v>
      </c>
      <c r="CC7" s="24">
        <v>146.35</v>
      </c>
      <c r="CD7" s="24">
        <v>198.9</v>
      </c>
      <c r="CE7" s="24">
        <v>259.33999999999997</v>
      </c>
      <c r="CF7" s="24">
        <v>223.29</v>
      </c>
      <c r="CG7" s="24">
        <v>230.95</v>
      </c>
      <c r="CH7" s="24">
        <v>214.56</v>
      </c>
      <c r="CI7" s="24">
        <v>213.66</v>
      </c>
      <c r="CJ7" s="24">
        <v>224.31</v>
      </c>
      <c r="CK7" s="24">
        <v>223.48</v>
      </c>
      <c r="CL7" s="24">
        <v>138.75</v>
      </c>
      <c r="CM7" s="24">
        <v>38.6</v>
      </c>
      <c r="CN7" s="24">
        <v>38.729999999999997</v>
      </c>
      <c r="CO7" s="24">
        <v>57.78</v>
      </c>
      <c r="CP7" s="24">
        <v>57.83</v>
      </c>
      <c r="CQ7" s="24">
        <v>56.98</v>
      </c>
      <c r="CR7" s="24">
        <v>49.27</v>
      </c>
      <c r="CS7" s="24">
        <v>49.47</v>
      </c>
      <c r="CT7" s="24">
        <v>48.19</v>
      </c>
      <c r="CU7" s="24">
        <v>47.32</v>
      </c>
      <c r="CV7" s="24">
        <v>48.03</v>
      </c>
      <c r="CW7" s="24">
        <v>58.94</v>
      </c>
      <c r="CX7" s="24">
        <v>84.7</v>
      </c>
      <c r="CY7" s="24">
        <v>85.32</v>
      </c>
      <c r="CZ7" s="24">
        <v>87.27</v>
      </c>
      <c r="DA7" s="24">
        <v>87.33</v>
      </c>
      <c r="DB7" s="24">
        <v>86.71</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2024-12-19T01:37:58Z</dcterms:created>
  <dcterms:modified xsi:type="dcterms:W3CDTF">2025-03-04T02:20:36Z</dcterms:modified>
  <cp:category/>
</cp:coreProperties>
</file>