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6gesui\"/>
    </mc:Choice>
  </mc:AlternateContent>
  <workbookProtection workbookAlgorithmName="SHA-512" workbookHashValue="UpOVu5Jg7T7NL0SU4Ty71NXnRp34bjtjQjjNK1Z1Q4QxBSowa3LC5vJr+dUi0ZFV3zMBu58YO2R+wYLpmejr/g==" workbookSaltValue="YELfcy/0W4hOpm6ohUnFd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AT8" i="4" s="1"/>
  <c r="S6" i="5"/>
  <c r="AL8" i="4" s="1"/>
  <c r="R6" i="5"/>
  <c r="AD10" i="4" s="1"/>
  <c r="Q6" i="5"/>
  <c r="W10" i="4" s="1"/>
  <c r="P6" i="5"/>
  <c r="O6" i="5"/>
  <c r="I10" i="4" s="1"/>
  <c r="N6" i="5"/>
  <c r="B10" i="4" s="1"/>
  <c r="M6" i="5"/>
  <c r="AD8" i="4" s="1"/>
  <c r="L6" i="5"/>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G85" i="4"/>
  <c r="BB10" i="4"/>
  <c r="AT10" i="4"/>
  <c r="P10" i="4"/>
  <c r="W8" i="4"/>
</calcChain>
</file>

<file path=xl/sharedStrings.xml><?xml version="1.0" encoding="utf-8"?>
<sst xmlns="http://schemas.openxmlformats.org/spreadsheetml/2006/main" count="260" uniqueCount="115">
  <si>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</si>
  <si>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</si>
  <si>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</si>
  <si>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</si>
  <si>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</si>
  <si>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</si>
  <si>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</si>
  <si>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</si>
  <si>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</si>
  <si>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</si>
  <si>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</si>
  <si>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</si>
  <si>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</si>
  <si>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</si>
  <si>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</si>
  <si>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</si>
  <si>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</si>
  <si>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</si>
  <si>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</si>
  <si>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</si>
  <si>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</si>
  <si>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</si>
  <si>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</si>
  <si>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</si>
  <si>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</si>
  <si>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</si>
  <si>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</si>
  <si>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</si>
  <si>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</si>
  <si>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</si>
  <si>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</si>
  <si>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</si>
  <si>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</si>
  <si>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</si>
  <si>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</si>
  <si>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</si>
  <si>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</si>
  <si>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</si>
  <si>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</si>
  <si>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</si>
  <si>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</si>
  <si>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</si>
  <si>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</si>
  <si>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</si>
  <si>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</si>
  <si>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</si>
  <si>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</si>
  <si>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</si>
  <si>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</si>
  <si>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</si>
  <si>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</si>
  <si>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</si>
  <si>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</si>
  <si>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</si>
  <si>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</si>
  <si>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</si>
  <si>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</si>
  <si>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</si>
  <si>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</si>
  <si>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</si>
  <si>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</si>
  <si>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</si>
  <si>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</si>
  <si>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</si>
  <si>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</si>
  <si>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</si>
  <si>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</si>
  <si>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</si>
  <si>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</si>
  <si>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</si>
  <si>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</si>
  <si>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</si>
  <si>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</si>
  <si>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</si>
  <si>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</si>
  <si>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</si>
  <si>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</si>
  <si>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</si>
  <si>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</si>
  <si>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</si>
  <si>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</si>
  <si>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</si>
  <si>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</si>
  <si>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</si>
  <si>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</si>
  <si>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</si>
  <si>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</si>
  <si>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</si>
  <si>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</si>
  <si>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</si>
  <si>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</si>
  <si>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</si>
  <si>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</si>
  <si>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</si>
  <si>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</si>
  <si>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</si>
  <si>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</si>
  <si>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</si>
  <si>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</si>
  <si>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</si>
  <si>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</si>
  <si>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</si>
  <si>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</si>
  <si>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</si>
  <si>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</si>
  <si>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</si>
  <si>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</si>
  <si>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</si>
  <si>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</si>
  <si>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</si>
  <si>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</si>
  <si>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</si>
  <si>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は7.79％、供用開始から23年が経過している。管路の更新実績はない。定期的な管路点検及びマンホール周りの舗装修繕を行っている。圧送が必要な地区のマンホールポンプについては業者に維持管理を委託している。
②数値なし。
③数値なし。</t>
    <rPh sb="1" eb="3">
      <t>ユウケイ</t>
    </rPh>
    <rPh sb="3" eb="5">
      <t>コテイ</t>
    </rPh>
    <rPh sb="5" eb="7">
      <t>シサン</t>
    </rPh>
    <rPh sb="7" eb="9">
      <t>ゲンカ</t>
    </rPh>
    <rPh sb="9" eb="11">
      <t>ショウキャク</t>
    </rPh>
    <rPh sb="11" eb="12">
      <t>リツ</t>
    </rPh>
    <rPh sb="19" eb="23">
      <t>キョウヨウカイシ</t>
    </rPh>
    <rPh sb="27" eb="28">
      <t>ネン</t>
    </rPh>
    <rPh sb="29" eb="31">
      <t>ケイカ</t>
    </rPh>
    <rPh sb="36" eb="38">
      <t>カンロ</t>
    </rPh>
    <rPh sb="39" eb="41">
      <t>コウシン</t>
    </rPh>
    <rPh sb="41" eb="43">
      <t>ジッセキ</t>
    </rPh>
    <rPh sb="47" eb="50">
      <t>テイキテキ</t>
    </rPh>
    <rPh sb="51" eb="53">
      <t>カンロ</t>
    </rPh>
    <rPh sb="53" eb="55">
      <t>テンケン</t>
    </rPh>
    <rPh sb="55" eb="56">
      <t>オヨ</t>
    </rPh>
    <rPh sb="62" eb="63">
      <t>マワ</t>
    </rPh>
    <rPh sb="65" eb="67">
      <t>ホソウ</t>
    </rPh>
    <rPh sb="67" eb="69">
      <t>シュウゼン</t>
    </rPh>
    <rPh sb="70" eb="71">
      <t>オコナ</t>
    </rPh>
    <rPh sb="76" eb="78">
      <t>アッソウ</t>
    </rPh>
    <rPh sb="79" eb="81">
      <t>ヒツヨウ</t>
    </rPh>
    <rPh sb="82" eb="84">
      <t>チク</t>
    </rPh>
    <rPh sb="98" eb="100">
      <t>ギョウシャ</t>
    </rPh>
    <rPh sb="115" eb="117">
      <t>スウチ</t>
    </rPh>
    <rPh sb="122" eb="124">
      <t>スウチ</t>
    </rPh>
    <phoneticPr fontId="4"/>
  </si>
  <si>
    <t>当組合の下水道事業は比較的後発であるため、マンホールポンプを除いて老朽化の問題は発生していない。
処理区域の中心部は整備が完了していることから接続件数の伸びも落ち着いてきている。今後、人口減少による下水道使用料の減収が危惧される。
持続可能な下水道事業に資するために維持管理費の削減を合理的に行い、かかった経費を適正に回収できる使用料の見直しが急務である。</t>
    <rPh sb="0" eb="3">
      <t>トウクミアイ</t>
    </rPh>
    <rPh sb="4" eb="7">
      <t>ゲスイドウ</t>
    </rPh>
    <rPh sb="7" eb="9">
      <t>ジギョウ</t>
    </rPh>
    <rPh sb="10" eb="13">
      <t>ヒカクテキ</t>
    </rPh>
    <rPh sb="13" eb="15">
      <t>コウハツ</t>
    </rPh>
    <rPh sb="30" eb="31">
      <t>ノゾ</t>
    </rPh>
    <rPh sb="33" eb="36">
      <t>ロウキュウカ</t>
    </rPh>
    <rPh sb="37" eb="39">
      <t>モンダイ</t>
    </rPh>
    <rPh sb="40" eb="42">
      <t>ハッセイ</t>
    </rPh>
    <rPh sb="49" eb="53">
      <t>ショリクイキ</t>
    </rPh>
    <rPh sb="54" eb="57">
      <t>チュウシンブ</t>
    </rPh>
    <rPh sb="58" eb="60">
      <t>セイビ</t>
    </rPh>
    <rPh sb="61" eb="63">
      <t>カンリョウ</t>
    </rPh>
    <rPh sb="71" eb="73">
      <t>セツゾク</t>
    </rPh>
    <rPh sb="73" eb="75">
      <t>ケンスウ</t>
    </rPh>
    <rPh sb="76" eb="77">
      <t>ノ</t>
    </rPh>
    <rPh sb="79" eb="80">
      <t>オ</t>
    </rPh>
    <rPh sb="81" eb="82">
      <t>ツ</t>
    </rPh>
    <rPh sb="89" eb="91">
      <t>コンゴ</t>
    </rPh>
    <rPh sb="116" eb="118">
      <t>ジゾク</t>
    </rPh>
    <rPh sb="118" eb="120">
      <t>カノウ</t>
    </rPh>
    <rPh sb="121" eb="124">
      <t>ゲスイドウ</t>
    </rPh>
    <rPh sb="124" eb="126">
      <t>ジギョウ</t>
    </rPh>
    <rPh sb="127" eb="128">
      <t>シ</t>
    </rPh>
    <rPh sb="133" eb="137">
      <t>イジカンリ</t>
    </rPh>
    <rPh sb="137" eb="138">
      <t>ヒ</t>
    </rPh>
    <rPh sb="139" eb="141">
      <t>サクゲン</t>
    </rPh>
    <rPh sb="142" eb="145">
      <t>ゴウリテキ</t>
    </rPh>
    <rPh sb="146" eb="147">
      <t>オコナ</t>
    </rPh>
    <rPh sb="153" eb="155">
      <t>ケイヒ</t>
    </rPh>
    <rPh sb="156" eb="158">
      <t>テキセイ</t>
    </rPh>
    <rPh sb="159" eb="161">
      <t>カイシュウ</t>
    </rPh>
    <rPh sb="164" eb="167">
      <t>シヨウリョウ</t>
    </rPh>
    <rPh sb="168" eb="170">
      <t>ミナオ</t>
    </rPh>
    <rPh sb="172" eb="174">
      <t>キュウム</t>
    </rPh>
    <phoneticPr fontId="4"/>
  </si>
  <si>
    <t>①経常収支比率は100％を超え黒字ではあるが、料金収入だけでは経費を賄いきれず一般会計(尾花沢市・大石田町)からの繰入金に依存している状況にある。
②累積欠損金比率は企業会計移行時の繰越欠損金が残っているため類似団体の平均値を大きく上回っている。今後の経営で発生する純利益で解消される予定である。
③流動比率は類似団体の平均値をかなり下回っている。これは建設改良等に充てた企業債が影響しているためである。この財源で整備された施設によって、近い将来、使用料収入として回収されて流動負債返済の原資となる見込みである。
④企業債残高対事業規模比率は企業債残高合計を一般会計が賄うため数値はない。
⑤経費回収率は類似団体の平均値より12ポイント程低く、繰入金に依存している状況にある。汚水処理費の削減にも限りがあるため、使用料の見直しを検討する必要がある。
⑥汚水処理原価については、類似団体の平均値を上回っている。投資の効率化や維持管理費の削減、接続率の向上による有収水量に向けた取組が必要である。
⑦流域関連のため数値なし。
⑧水栓化率は漸増しており、全国平均に近づいている。</t>
    <rPh sb="1" eb="3">
      <t>ケイジョウ</t>
    </rPh>
    <rPh sb="3" eb="5">
      <t>シュウシ</t>
    </rPh>
    <rPh sb="5" eb="7">
      <t>ヒリツ</t>
    </rPh>
    <rPh sb="13" eb="14">
      <t>コ</t>
    </rPh>
    <rPh sb="15" eb="17">
      <t>クロジ</t>
    </rPh>
    <rPh sb="23" eb="25">
      <t>リョウキン</t>
    </rPh>
    <rPh sb="25" eb="27">
      <t>シュウニュウ</t>
    </rPh>
    <rPh sb="31" eb="33">
      <t>ケイヒ</t>
    </rPh>
    <rPh sb="34" eb="35">
      <t>マカナ</t>
    </rPh>
    <rPh sb="39" eb="41">
      <t>イッパン</t>
    </rPh>
    <rPh sb="41" eb="43">
      <t>カイケイ</t>
    </rPh>
    <rPh sb="44" eb="48">
      <t>オ</t>
    </rPh>
    <rPh sb="49" eb="53">
      <t>オオ</t>
    </rPh>
    <rPh sb="57" eb="60">
      <t>クリイレキン</t>
    </rPh>
    <rPh sb="61" eb="63">
      <t>イゾン</t>
    </rPh>
    <rPh sb="67" eb="69">
      <t>ジョウキョウ</t>
    </rPh>
    <rPh sb="75" eb="77">
      <t>ルイセキ</t>
    </rPh>
    <rPh sb="77" eb="79">
      <t>ケッソン</t>
    </rPh>
    <rPh sb="79" eb="80">
      <t>キン</t>
    </rPh>
    <rPh sb="80" eb="82">
      <t>ヒリツ</t>
    </rPh>
    <rPh sb="83" eb="87">
      <t>キギョウカイケイ</t>
    </rPh>
    <rPh sb="87" eb="89">
      <t>イコウ</t>
    </rPh>
    <rPh sb="89" eb="90">
      <t>ジ</t>
    </rPh>
    <rPh sb="91" eb="93">
      <t>クリコシ</t>
    </rPh>
    <rPh sb="93" eb="96">
      <t>ケッソンキン</t>
    </rPh>
    <rPh sb="97" eb="98">
      <t>ノコ</t>
    </rPh>
    <rPh sb="104" eb="106">
      <t>ルイジ</t>
    </rPh>
    <rPh sb="106" eb="108">
      <t>ダンタイ</t>
    </rPh>
    <rPh sb="109" eb="111">
      <t>ヘイキン</t>
    </rPh>
    <rPh sb="111" eb="112">
      <t>チ</t>
    </rPh>
    <rPh sb="113" eb="114">
      <t>オオ</t>
    </rPh>
    <rPh sb="116" eb="118">
      <t>ウワマワ</t>
    </rPh>
    <rPh sb="123" eb="125">
      <t>コンゴ</t>
    </rPh>
    <rPh sb="126" eb="128">
      <t>ケイエイ</t>
    </rPh>
    <rPh sb="129" eb="131">
      <t>ハッセイ</t>
    </rPh>
    <rPh sb="133" eb="136">
      <t>ジュンリエキ</t>
    </rPh>
    <rPh sb="137" eb="139">
      <t>カイショウ</t>
    </rPh>
    <rPh sb="142" eb="144">
      <t>ヨテイ</t>
    </rPh>
    <rPh sb="150" eb="152">
      <t>リュウドウ</t>
    </rPh>
    <rPh sb="152" eb="154">
      <t>ヒリツ</t>
    </rPh>
    <rPh sb="155" eb="157">
      <t>ルイジ</t>
    </rPh>
    <rPh sb="157" eb="159">
      <t>ダンタイ</t>
    </rPh>
    <rPh sb="160" eb="163">
      <t>ヘイキンチ</t>
    </rPh>
    <rPh sb="167" eb="169">
      <t>シタマワ</t>
    </rPh>
    <rPh sb="177" eb="179">
      <t>ケンセツ</t>
    </rPh>
    <rPh sb="179" eb="181">
      <t>カイリョウ</t>
    </rPh>
    <rPh sb="181" eb="182">
      <t>トウ</t>
    </rPh>
    <rPh sb="183" eb="184">
      <t>ア</t>
    </rPh>
    <rPh sb="186" eb="189">
      <t>キギョウサイ</t>
    </rPh>
    <rPh sb="190" eb="192">
      <t>エイキョウ</t>
    </rPh>
    <rPh sb="204" eb="206">
      <t>ザイゲン</t>
    </rPh>
    <rPh sb="207" eb="209">
      <t>セイビ</t>
    </rPh>
    <rPh sb="212" eb="214">
      <t>シセツ</t>
    </rPh>
    <rPh sb="219" eb="220">
      <t>チカ</t>
    </rPh>
    <rPh sb="221" eb="223">
      <t>ショウライ</t>
    </rPh>
    <rPh sb="224" eb="227">
      <t>シヨウリョウ</t>
    </rPh>
    <rPh sb="227" eb="229">
      <t>シュウニュウ</t>
    </rPh>
    <rPh sb="232" eb="234">
      <t>カイシュウ</t>
    </rPh>
    <rPh sb="237" eb="239">
      <t>リュウドウ</t>
    </rPh>
    <rPh sb="239" eb="241">
      <t>フサイ</t>
    </rPh>
    <rPh sb="241" eb="243">
      <t>ヘンサイ</t>
    </rPh>
    <rPh sb="244" eb="246">
      <t>ゲンシ</t>
    </rPh>
    <rPh sb="249" eb="251">
      <t>ミコ</t>
    </rPh>
    <rPh sb="258" eb="261">
      <t>キギョウサイ</t>
    </rPh>
    <rPh sb="261" eb="263">
      <t>ザンダカ</t>
    </rPh>
    <rPh sb="263" eb="264">
      <t>タイ</t>
    </rPh>
    <rPh sb="264" eb="268">
      <t>ジギョウキボ</t>
    </rPh>
    <rPh sb="268" eb="270">
      <t>ヒリツ</t>
    </rPh>
    <rPh sb="271" eb="273">
      <t>キギョウ</t>
    </rPh>
    <rPh sb="273" eb="274">
      <t>サイ</t>
    </rPh>
    <rPh sb="274" eb="276">
      <t>ザンダカ</t>
    </rPh>
    <rPh sb="276" eb="278">
      <t>ゴウケイ</t>
    </rPh>
    <rPh sb="279" eb="281">
      <t>イッパン</t>
    </rPh>
    <rPh sb="281" eb="283">
      <t>カイケイ</t>
    </rPh>
    <rPh sb="284" eb="285">
      <t>マカナ</t>
    </rPh>
    <rPh sb="288" eb="290">
      <t>スウチ</t>
    </rPh>
    <rPh sb="296" eb="298">
      <t>ケイヒ</t>
    </rPh>
    <rPh sb="298" eb="301">
      <t>カイシュウリツ</t>
    </rPh>
    <rPh sb="302" eb="306">
      <t>ルイジダンタイ</t>
    </rPh>
    <rPh sb="307" eb="309">
      <t>ヘイキン</t>
    </rPh>
    <rPh sb="309" eb="310">
      <t>チ</t>
    </rPh>
    <rPh sb="318" eb="319">
      <t>ホド</t>
    </rPh>
    <rPh sb="319" eb="320">
      <t>ヒク</t>
    </rPh>
    <rPh sb="322" eb="325">
      <t>クリイレキン</t>
    </rPh>
    <rPh sb="326" eb="328">
      <t>イゾン</t>
    </rPh>
    <rPh sb="332" eb="334">
      <t>ジョウキョウ</t>
    </rPh>
    <rPh sb="338" eb="343">
      <t>オスイショリヒ</t>
    </rPh>
    <rPh sb="344" eb="346">
      <t>サクゲン</t>
    </rPh>
    <rPh sb="348" eb="349">
      <t>カギ</t>
    </rPh>
    <rPh sb="356" eb="359">
      <t>シヨウリョウ</t>
    </rPh>
    <rPh sb="360" eb="362">
      <t>ミナオ</t>
    </rPh>
    <rPh sb="364" eb="366">
      <t>ケントウ</t>
    </rPh>
    <rPh sb="368" eb="370">
      <t>ヒツヨウ</t>
    </rPh>
    <rPh sb="380" eb="382">
      <t>ゲンカ</t>
    </rPh>
    <rPh sb="388" eb="390">
      <t>ルイジ</t>
    </rPh>
    <rPh sb="390" eb="392">
      <t>ダンタイ</t>
    </rPh>
    <rPh sb="393" eb="396">
      <t>ヘイキンチ</t>
    </rPh>
    <rPh sb="397" eb="399">
      <t>ウワマワ</t>
    </rPh>
    <rPh sb="404" eb="406">
      <t>トウシ</t>
    </rPh>
    <rPh sb="407" eb="410">
      <t>コウリツカ</t>
    </rPh>
    <rPh sb="411" eb="416">
      <t>イジカンリヒ</t>
    </rPh>
    <rPh sb="417" eb="419">
      <t>サクゲン</t>
    </rPh>
    <rPh sb="420" eb="423">
      <t>セツゾクリツ</t>
    </rPh>
    <rPh sb="424" eb="426">
      <t>コウジョウ</t>
    </rPh>
    <rPh sb="429" eb="431">
      <t>ユウシュウ</t>
    </rPh>
    <rPh sb="431" eb="433">
      <t>スイリョウ</t>
    </rPh>
    <rPh sb="434" eb="435">
      <t>ム</t>
    </rPh>
    <rPh sb="437" eb="439">
      <t>トリクミ</t>
    </rPh>
    <rPh sb="440" eb="442">
      <t>ヒツヨウ</t>
    </rPh>
    <rPh sb="448" eb="450">
      <t>リュウイキ</t>
    </rPh>
    <rPh sb="450" eb="452">
      <t>カンレン</t>
    </rPh>
    <rPh sb="455" eb="457">
      <t>スウチ</t>
    </rPh>
    <rPh sb="462" eb="466">
      <t>スイセンカリツ</t>
    </rPh>
    <rPh sb="467" eb="469">
      <t>ゼンゾウ</t>
    </rPh>
    <rPh sb="474" eb="476">
      <t>ゼンコク</t>
    </rPh>
    <rPh sb="476" eb="478">
      <t>ヘイキン</t>
    </rPh>
    <rPh sb="479" eb="480">
      <t>チカ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</si>
</sst>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justify" vertical="top" wrapText="1"/>
      <protection locked="0"/>
    </xf>
    <xf numFmtId="0" fontId="15" fillId="0" borderId="0" xfId="0" applyFont="1" applyAlignment="1" applyProtection="1">
      <alignment horizontal="justify" vertical="top" wrapText="1"/>
      <protection locked="0"/>
    </xf>
    <xf numFmtId="0" fontId="15" fillId="0" borderId="7" xfId="0" applyFont="1" applyBorder="1" applyAlignment="1" applyProtection="1">
      <alignment horizontal="justify" vertical="top" wrapText="1"/>
      <protection locked="0"/>
    </xf>
    <xf numFmtId="0" fontId="15" fillId="0" borderId="8" xfId="0" applyFont="1" applyBorder="1" applyAlignment="1" applyProtection="1">
      <alignment horizontal="justify" vertical="top" wrapText="1"/>
      <protection locked="0"/>
    </xf>
    <xf numFmtId="0" fontId="15" fillId="0" borderId="1" xfId="0" applyFont="1" applyBorder="1" applyAlignment="1" applyProtection="1">
      <alignment horizontal="justify" vertical="top" wrapText="1"/>
      <protection locked="0"/>
    </xf>
    <xf numFmtId="0" fontId="15" fillId="0" borderId="9" xfId="0" applyFont="1" applyBorder="1" applyAlignment="1" applyProtection="1">
      <alignment horizontal="justify"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9FF-478D-ABA8-4E27D942AB1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0.32</c:v>
                </c:pt>
                <c:pt idx="2">
                  <c:v>0.1</c:v>
                </c:pt>
                <c:pt idx="3">
                  <c:v>0.09</c:v>
                </c:pt>
                <c:pt idx="4">
                  <c:v>0.1</c:v>
                </c:pt>
              </c:numCache>
            </c:numRef>
          </c:val>
          <c:smooth val="0"/>
          <c:extLst>
            <c:ext xmlns:c16="http://schemas.microsoft.com/office/drawing/2014/chart" uri="{C3380CC4-5D6E-409C-BE32-E72D297353CC}">
              <c16:uniqueId val="{00000001-69FF-478D-ABA8-4E27D942AB1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15-4B0D-B413-33F1EFFE3F0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49.47</c:v>
                </c:pt>
                <c:pt idx="2">
                  <c:v>48.19</c:v>
                </c:pt>
                <c:pt idx="3">
                  <c:v>47.32</c:v>
                </c:pt>
                <c:pt idx="4">
                  <c:v>48.03</c:v>
                </c:pt>
              </c:numCache>
            </c:numRef>
          </c:val>
          <c:smooth val="0"/>
          <c:extLst>
            <c:ext xmlns:c16="http://schemas.microsoft.com/office/drawing/2014/chart" uri="{C3380CC4-5D6E-409C-BE32-E72D297353CC}">
              <c16:uniqueId val="{00000001-A715-4B0D-B413-33F1EFFE3F0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92.27</c:v>
                </c:pt>
                <c:pt idx="2">
                  <c:v>93.85</c:v>
                </c:pt>
                <c:pt idx="3">
                  <c:v>94.18</c:v>
                </c:pt>
                <c:pt idx="4">
                  <c:v>94.23</c:v>
                </c:pt>
              </c:numCache>
            </c:numRef>
          </c:val>
          <c:extLst>
            <c:ext xmlns:c16="http://schemas.microsoft.com/office/drawing/2014/chart" uri="{C3380CC4-5D6E-409C-BE32-E72D297353CC}">
              <c16:uniqueId val="{00000000-4941-42AC-A732-796C23D5185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82.06</c:v>
                </c:pt>
                <c:pt idx="2">
                  <c:v>82.26</c:v>
                </c:pt>
                <c:pt idx="3">
                  <c:v>81.33</c:v>
                </c:pt>
                <c:pt idx="4">
                  <c:v>80.95</c:v>
                </c:pt>
              </c:numCache>
            </c:numRef>
          </c:val>
          <c:smooth val="0"/>
          <c:extLst>
            <c:ext xmlns:c16="http://schemas.microsoft.com/office/drawing/2014/chart" uri="{C3380CC4-5D6E-409C-BE32-E72D297353CC}">
              <c16:uniqueId val="{00000001-4941-42AC-A732-796C23D5185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100.69</c:v>
                </c:pt>
                <c:pt idx="2">
                  <c:v>104.96</c:v>
                </c:pt>
                <c:pt idx="3">
                  <c:v>106.79</c:v>
                </c:pt>
                <c:pt idx="4">
                  <c:v>104.93</c:v>
                </c:pt>
              </c:numCache>
            </c:numRef>
          </c:val>
          <c:extLst>
            <c:ext xmlns:c16="http://schemas.microsoft.com/office/drawing/2014/chart" uri="{C3380CC4-5D6E-409C-BE32-E72D297353CC}">
              <c16:uniqueId val="{00000000-49F5-42DD-94B6-D15D2C81B5F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107.81</c:v>
                </c:pt>
                <c:pt idx="2">
                  <c:v>107.54</c:v>
                </c:pt>
                <c:pt idx="3">
                  <c:v>107.19</c:v>
                </c:pt>
                <c:pt idx="4">
                  <c:v>107.04</c:v>
                </c:pt>
              </c:numCache>
            </c:numRef>
          </c:val>
          <c:smooth val="0"/>
          <c:extLst>
            <c:ext xmlns:c16="http://schemas.microsoft.com/office/drawing/2014/chart" uri="{C3380CC4-5D6E-409C-BE32-E72D297353CC}">
              <c16:uniqueId val="{00000001-49F5-42DD-94B6-D15D2C81B5F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2.69</c:v>
                </c:pt>
                <c:pt idx="2">
                  <c:v>5.27</c:v>
                </c:pt>
                <c:pt idx="3">
                  <c:v>7.79</c:v>
                </c:pt>
                <c:pt idx="4">
                  <c:v>10.28</c:v>
                </c:pt>
              </c:numCache>
            </c:numRef>
          </c:val>
          <c:extLst>
            <c:ext xmlns:c16="http://schemas.microsoft.com/office/drawing/2014/chart" uri="{C3380CC4-5D6E-409C-BE32-E72D297353CC}">
              <c16:uniqueId val="{00000000-794F-4DA1-8A94-79FF09CECA8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19.93</c:v>
                </c:pt>
                <c:pt idx="2">
                  <c:v>21.94</c:v>
                </c:pt>
                <c:pt idx="3">
                  <c:v>22.89</c:v>
                </c:pt>
                <c:pt idx="4">
                  <c:v>23.37</c:v>
                </c:pt>
              </c:numCache>
            </c:numRef>
          </c:val>
          <c:smooth val="0"/>
          <c:extLst>
            <c:ext xmlns:c16="http://schemas.microsoft.com/office/drawing/2014/chart" uri="{C3380CC4-5D6E-409C-BE32-E72D297353CC}">
              <c16:uniqueId val="{00000001-794F-4DA1-8A94-79FF09CECA8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00E-4626-A919-A4885452AAB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400E-4626-A919-A4885452AAB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4.17</c:v>
                </c:pt>
                <c:pt idx="2">
                  <c:v>104.93</c:v>
                </c:pt>
                <c:pt idx="3">
                  <c:v>84.9</c:v>
                </c:pt>
                <c:pt idx="4">
                  <c:v>69.63</c:v>
                </c:pt>
              </c:numCache>
            </c:numRef>
          </c:val>
          <c:extLst>
            <c:ext xmlns:c16="http://schemas.microsoft.com/office/drawing/2014/chart" uri="{C3380CC4-5D6E-409C-BE32-E72D297353CC}">
              <c16:uniqueId val="{00000000-9F7A-4DF3-B130-30F6B56A3A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18.2</c:v>
                </c:pt>
                <c:pt idx="2">
                  <c:v>19.059999999999999</c:v>
                </c:pt>
                <c:pt idx="3">
                  <c:v>31.07</c:v>
                </c:pt>
                <c:pt idx="4">
                  <c:v>37.43</c:v>
                </c:pt>
              </c:numCache>
            </c:numRef>
          </c:val>
          <c:smooth val="0"/>
          <c:extLst>
            <c:ext xmlns:c16="http://schemas.microsoft.com/office/drawing/2014/chart" uri="{C3380CC4-5D6E-409C-BE32-E72D297353CC}">
              <c16:uniqueId val="{00000001-9F7A-4DF3-B130-30F6B56A3A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23.08</c:v>
                </c:pt>
                <c:pt idx="2">
                  <c:v>26.94</c:v>
                </c:pt>
                <c:pt idx="3">
                  <c:v>14.94</c:v>
                </c:pt>
                <c:pt idx="4">
                  <c:v>28.02</c:v>
                </c:pt>
              </c:numCache>
            </c:numRef>
          </c:val>
          <c:extLst>
            <c:ext xmlns:c16="http://schemas.microsoft.com/office/drawing/2014/chart" uri="{C3380CC4-5D6E-409C-BE32-E72D297353CC}">
              <c16:uniqueId val="{00000000-EC45-42D9-8DDC-F5AD8FFE0D0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48.56</c:v>
                </c:pt>
                <c:pt idx="2">
                  <c:v>47.58</c:v>
                </c:pt>
                <c:pt idx="3">
                  <c:v>51.09</c:v>
                </c:pt>
                <c:pt idx="4">
                  <c:v>57.42</c:v>
                </c:pt>
              </c:numCache>
            </c:numRef>
          </c:val>
          <c:smooth val="0"/>
          <c:extLst>
            <c:ext xmlns:c16="http://schemas.microsoft.com/office/drawing/2014/chart" uri="{C3380CC4-5D6E-409C-BE32-E72D297353CC}">
              <c16:uniqueId val="{00000001-EC45-42D9-8DDC-F5AD8FFE0D0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9.3699999999999992</c:v>
                </c:pt>
                <c:pt idx="3">
                  <c:v>0</c:v>
                </c:pt>
                <c:pt idx="4">
                  <c:v>0</c:v>
                </c:pt>
              </c:numCache>
            </c:numRef>
          </c:val>
          <c:extLst>
            <c:ext xmlns:c16="http://schemas.microsoft.com/office/drawing/2014/chart" uri="{C3380CC4-5D6E-409C-BE32-E72D297353CC}">
              <c16:uniqueId val="{00000000-1311-4B44-8043-FE914D4513C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1245.0999999999999</c:v>
                </c:pt>
                <c:pt idx="2">
                  <c:v>1108.8</c:v>
                </c:pt>
                <c:pt idx="3">
                  <c:v>1194.56</c:v>
                </c:pt>
                <c:pt idx="4">
                  <c:v>1174.6099999999999</c:v>
                </c:pt>
              </c:numCache>
            </c:numRef>
          </c:val>
          <c:smooth val="0"/>
          <c:extLst>
            <c:ext xmlns:c16="http://schemas.microsoft.com/office/drawing/2014/chart" uri="{C3380CC4-5D6E-409C-BE32-E72D297353CC}">
              <c16:uniqueId val="{00000001-1311-4B44-8043-FE914D4513C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52.09</c:v>
                </c:pt>
                <c:pt idx="2">
                  <c:v>58.99</c:v>
                </c:pt>
                <c:pt idx="3">
                  <c:v>66.38</c:v>
                </c:pt>
                <c:pt idx="4">
                  <c:v>63.57</c:v>
                </c:pt>
              </c:numCache>
            </c:numRef>
          </c:val>
          <c:extLst>
            <c:ext xmlns:c16="http://schemas.microsoft.com/office/drawing/2014/chart" uri="{C3380CC4-5D6E-409C-BE32-E72D297353CC}">
              <c16:uniqueId val="{00000000-D3D6-40A8-BAEE-BDC024C3982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79.77</c:v>
                </c:pt>
                <c:pt idx="2">
                  <c:v>79.63</c:v>
                </c:pt>
                <c:pt idx="3">
                  <c:v>76.78</c:v>
                </c:pt>
                <c:pt idx="4">
                  <c:v>75.41</c:v>
                </c:pt>
              </c:numCache>
            </c:numRef>
          </c:val>
          <c:smooth val="0"/>
          <c:extLst>
            <c:ext xmlns:c16="http://schemas.microsoft.com/office/drawing/2014/chart" uri="{C3380CC4-5D6E-409C-BE32-E72D297353CC}">
              <c16:uniqueId val="{00000001-D3D6-40A8-BAEE-BDC024C3982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310.39999999999998</c:v>
                </c:pt>
                <c:pt idx="2">
                  <c:v>275.64999999999998</c:v>
                </c:pt>
                <c:pt idx="3">
                  <c:v>245.1</c:v>
                </c:pt>
                <c:pt idx="4">
                  <c:v>256.56</c:v>
                </c:pt>
              </c:numCache>
            </c:numRef>
          </c:val>
          <c:extLst>
            <c:ext xmlns:c16="http://schemas.microsoft.com/office/drawing/2014/chart" uri="{C3380CC4-5D6E-409C-BE32-E72D297353CC}">
              <c16:uniqueId val="{00000000-AD49-43EC-BD70-73A91AEB0F3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214.56</c:v>
                </c:pt>
                <c:pt idx="2">
                  <c:v>213.66</c:v>
                </c:pt>
                <c:pt idx="3">
                  <c:v>224.31</c:v>
                </c:pt>
                <c:pt idx="4">
                  <c:v>223.48</c:v>
                </c:pt>
              </c:numCache>
            </c:numRef>
          </c:val>
          <c:smooth val="0"/>
          <c:extLst>
            <c:ext xmlns:c16="http://schemas.microsoft.com/office/drawing/2014/chart" uri="{C3380CC4-5D6E-409C-BE32-E72D297353CC}">
              <c16:uniqueId val="{00000001-AD49-43EC-BD70-73A91AEB0F3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4" sqref="BL14:BZ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尾花沢市大石田町環境衛生事業組合（事業会計分）</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Cd2</v>
      </c>
      <c r="X8" s="64"/>
      <c r="Y8" s="64"/>
      <c r="Z8" s="64"/>
      <c r="AA8" s="64"/>
      <c r="AB8" s="64"/>
      <c r="AC8" s="64"/>
      <c r="AD8" s="65" t="str">
        <f>データ!$M$6</f>
        <v>非設置</v>
      </c>
      <c r="AE8" s="65"/>
      <c r="AF8" s="65"/>
      <c r="AG8" s="65"/>
      <c r="AH8" s="65"/>
      <c r="AI8" s="65"/>
      <c r="AJ8" s="65"/>
      <c r="AK8" s="3"/>
      <c r="AL8" s="44" t="str">
        <f>データ!S6</f>
        <v>-</v>
      </c>
      <c r="AM8" s="44"/>
      <c r="AN8" s="44"/>
      <c r="AO8" s="44"/>
      <c r="AP8" s="44"/>
      <c r="AQ8" s="44"/>
      <c r="AR8" s="44"/>
      <c r="AS8" s="44"/>
      <c r="AT8" s="45" t="str">
        <f>データ!T6</f>
        <v>-</v>
      </c>
      <c r="AU8" s="45"/>
      <c r="AV8" s="45"/>
      <c r="AW8" s="45"/>
      <c r="AX8" s="45"/>
      <c r="AY8" s="45"/>
      <c r="AZ8" s="45"/>
      <c r="BA8" s="45"/>
      <c r="BB8" s="45" t="str">
        <f>データ!U6</f>
        <v>-</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41.55</v>
      </c>
      <c r="J10" s="45"/>
      <c r="K10" s="45"/>
      <c r="L10" s="45"/>
      <c r="M10" s="45"/>
      <c r="N10" s="45"/>
      <c r="O10" s="45"/>
      <c r="P10" s="45">
        <f>データ!P6</f>
        <v>41.89</v>
      </c>
      <c r="Q10" s="45"/>
      <c r="R10" s="45"/>
      <c r="S10" s="45"/>
      <c r="T10" s="45"/>
      <c r="U10" s="45"/>
      <c r="V10" s="45"/>
      <c r="W10" s="45">
        <f>データ!Q6</f>
        <v>96.38</v>
      </c>
      <c r="X10" s="45"/>
      <c r="Y10" s="45"/>
      <c r="Z10" s="45"/>
      <c r="AA10" s="45"/>
      <c r="AB10" s="45"/>
      <c r="AC10" s="45"/>
      <c r="AD10" s="44">
        <f>データ!R6</f>
        <v>3300</v>
      </c>
      <c r="AE10" s="44"/>
      <c r="AF10" s="44"/>
      <c r="AG10" s="44"/>
      <c r="AH10" s="44"/>
      <c r="AI10" s="44"/>
      <c r="AJ10" s="44"/>
      <c r="AK10" s="2"/>
      <c r="AL10" s="44">
        <f>データ!V6</f>
        <v>8343</v>
      </c>
      <c r="AM10" s="44"/>
      <c r="AN10" s="44"/>
      <c r="AO10" s="44"/>
      <c r="AP10" s="44"/>
      <c r="AQ10" s="44"/>
      <c r="AR10" s="44"/>
      <c r="AS10" s="44"/>
      <c r="AT10" s="45">
        <f>データ!W6</f>
        <v>3.67</v>
      </c>
      <c r="AU10" s="45"/>
      <c r="AV10" s="45"/>
      <c r="AW10" s="45"/>
      <c r="AX10" s="45"/>
      <c r="AY10" s="45"/>
      <c r="AZ10" s="45"/>
      <c r="BA10" s="45"/>
      <c r="BB10" s="45">
        <f>データ!X6</f>
        <v>2273.3000000000002</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zqcqL+p1q4WLVagKvpYSrCzjDDcnijmDVl+kNL7NfwB/TiMjZCoyClNk8PI1Cdl+KCFt6DaXR5BD8xmvo066Ag==" saltValue="tUDAtHrAY0YEDOeIDh/Mk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69663</v>
      </c>
      <c r="D6" s="19">
        <f t="shared" si="3"/>
        <v>46</v>
      </c>
      <c r="E6" s="19">
        <f t="shared" si="3"/>
        <v>17</v>
      </c>
      <c r="F6" s="19">
        <f t="shared" si="3"/>
        <v>1</v>
      </c>
      <c r="G6" s="19">
        <f t="shared" si="3"/>
        <v>0</v>
      </c>
      <c r="H6" s="19" t="str">
        <f t="shared" si="3"/>
        <v>山形県　尾花沢市大石田町環境衛生事業組合（事業会計分）</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41.55</v>
      </c>
      <c r="P6" s="20">
        <f t="shared" si="3"/>
        <v>41.89</v>
      </c>
      <c r="Q6" s="20">
        <f t="shared" si="3"/>
        <v>96.38</v>
      </c>
      <c r="R6" s="20">
        <f t="shared" si="3"/>
        <v>3300</v>
      </c>
      <c r="S6" s="20" t="str">
        <f t="shared" si="3"/>
        <v>-</v>
      </c>
      <c r="T6" s="20" t="str">
        <f t="shared" si="3"/>
        <v>-</v>
      </c>
      <c r="U6" s="20" t="str">
        <f t="shared" si="3"/>
        <v>-</v>
      </c>
      <c r="V6" s="20">
        <f t="shared" si="3"/>
        <v>8343</v>
      </c>
      <c r="W6" s="20">
        <f t="shared" si="3"/>
        <v>3.67</v>
      </c>
      <c r="X6" s="20">
        <f t="shared" si="3"/>
        <v>2273.3000000000002</v>
      </c>
      <c r="Y6" s="21" t="str">
        <f>IF(Y7="",NA(),Y7)</f>
        <v>-</v>
      </c>
      <c r="Z6" s="21">
        <f t="shared" ref="Z6:AH6" si="4">IF(Z7="",NA(),Z7)</f>
        <v>100.69</v>
      </c>
      <c r="AA6" s="21">
        <f t="shared" si="4"/>
        <v>104.96</v>
      </c>
      <c r="AB6" s="21">
        <f t="shared" si="4"/>
        <v>106.79</v>
      </c>
      <c r="AC6" s="21">
        <f t="shared" si="4"/>
        <v>104.93</v>
      </c>
      <c r="AD6" s="21" t="str">
        <f t="shared" si="4"/>
        <v>-</v>
      </c>
      <c r="AE6" s="21">
        <f t="shared" si="4"/>
        <v>107.81</v>
      </c>
      <c r="AF6" s="21">
        <f t="shared" si="4"/>
        <v>107.54</v>
      </c>
      <c r="AG6" s="21">
        <f t="shared" si="4"/>
        <v>107.19</v>
      </c>
      <c r="AH6" s="21">
        <f t="shared" si="4"/>
        <v>107.04</v>
      </c>
      <c r="AI6" s="20" t="str">
        <f>IF(AI7="","",IF(AI7="-","【-】","【"&amp;SUBSTITUTE(TEXT(AI7,"#,##0.00"),"-","△")&amp;"】"))</f>
        <v>【105.91】</v>
      </c>
      <c r="AJ6" s="21" t="str">
        <f>IF(AJ7="",NA(),AJ7)</f>
        <v>-</v>
      </c>
      <c r="AK6" s="21">
        <f t="shared" ref="AK6:AS6" si="5">IF(AK7="",NA(),AK7)</f>
        <v>4.17</v>
      </c>
      <c r="AL6" s="21">
        <f t="shared" si="5"/>
        <v>104.93</v>
      </c>
      <c r="AM6" s="21">
        <f t="shared" si="5"/>
        <v>84.9</v>
      </c>
      <c r="AN6" s="21">
        <f t="shared" si="5"/>
        <v>69.63</v>
      </c>
      <c r="AO6" s="21" t="str">
        <f t="shared" si="5"/>
        <v>-</v>
      </c>
      <c r="AP6" s="21">
        <f t="shared" si="5"/>
        <v>18.2</v>
      </c>
      <c r="AQ6" s="21">
        <f t="shared" si="5"/>
        <v>19.059999999999999</v>
      </c>
      <c r="AR6" s="21">
        <f t="shared" si="5"/>
        <v>31.07</v>
      </c>
      <c r="AS6" s="21">
        <f t="shared" si="5"/>
        <v>37.43</v>
      </c>
      <c r="AT6" s="20" t="str">
        <f>IF(AT7="","",IF(AT7="-","【-】","【"&amp;SUBSTITUTE(TEXT(AT7,"#,##0.00"),"-","△")&amp;"】"))</f>
        <v>【3.03】</v>
      </c>
      <c r="AU6" s="21" t="str">
        <f>IF(AU7="",NA(),AU7)</f>
        <v>-</v>
      </c>
      <c r="AV6" s="21">
        <f t="shared" ref="AV6:BD6" si="6">IF(AV7="",NA(),AV7)</f>
        <v>23.08</v>
      </c>
      <c r="AW6" s="21">
        <f t="shared" si="6"/>
        <v>26.94</v>
      </c>
      <c r="AX6" s="21">
        <f t="shared" si="6"/>
        <v>14.94</v>
      </c>
      <c r="AY6" s="21">
        <f t="shared" si="6"/>
        <v>28.02</v>
      </c>
      <c r="AZ6" s="21" t="str">
        <f t="shared" si="6"/>
        <v>-</v>
      </c>
      <c r="BA6" s="21">
        <f t="shared" si="6"/>
        <v>48.56</v>
      </c>
      <c r="BB6" s="21">
        <f t="shared" si="6"/>
        <v>47.58</v>
      </c>
      <c r="BC6" s="21">
        <f t="shared" si="6"/>
        <v>51.09</v>
      </c>
      <c r="BD6" s="21">
        <f t="shared" si="6"/>
        <v>57.42</v>
      </c>
      <c r="BE6" s="20" t="str">
        <f>IF(BE7="","",IF(BE7="-","【-】","【"&amp;SUBSTITUTE(TEXT(BE7,"#,##0.00"),"-","△")&amp;"】"))</f>
        <v>【78.43】</v>
      </c>
      <c r="BF6" s="21" t="str">
        <f>IF(BF7="",NA(),BF7)</f>
        <v>-</v>
      </c>
      <c r="BG6" s="20">
        <f t="shared" ref="BG6:BO6" si="7">IF(BG7="",NA(),BG7)</f>
        <v>0</v>
      </c>
      <c r="BH6" s="21">
        <f t="shared" si="7"/>
        <v>9.3699999999999992</v>
      </c>
      <c r="BI6" s="20">
        <f t="shared" si="7"/>
        <v>0</v>
      </c>
      <c r="BJ6" s="20">
        <f t="shared" si="7"/>
        <v>0</v>
      </c>
      <c r="BK6" s="21" t="str">
        <f t="shared" si="7"/>
        <v>-</v>
      </c>
      <c r="BL6" s="21">
        <f t="shared" si="7"/>
        <v>1245.0999999999999</v>
      </c>
      <c r="BM6" s="21">
        <f t="shared" si="7"/>
        <v>1108.8</v>
      </c>
      <c r="BN6" s="21">
        <f t="shared" si="7"/>
        <v>1194.56</v>
      </c>
      <c r="BO6" s="21">
        <f t="shared" si="7"/>
        <v>1174.6099999999999</v>
      </c>
      <c r="BP6" s="20" t="str">
        <f>IF(BP7="","",IF(BP7="-","【-】","【"&amp;SUBSTITUTE(TEXT(BP7,"#,##0.00"),"-","△")&amp;"】"))</f>
        <v>【630.82】</v>
      </c>
      <c r="BQ6" s="21" t="str">
        <f>IF(BQ7="",NA(),BQ7)</f>
        <v>-</v>
      </c>
      <c r="BR6" s="21">
        <f t="shared" ref="BR6:BZ6" si="8">IF(BR7="",NA(),BR7)</f>
        <v>52.09</v>
      </c>
      <c r="BS6" s="21">
        <f t="shared" si="8"/>
        <v>58.99</v>
      </c>
      <c r="BT6" s="21">
        <f t="shared" si="8"/>
        <v>66.38</v>
      </c>
      <c r="BU6" s="21">
        <f t="shared" si="8"/>
        <v>63.57</v>
      </c>
      <c r="BV6" s="21" t="str">
        <f t="shared" si="8"/>
        <v>-</v>
      </c>
      <c r="BW6" s="21">
        <f t="shared" si="8"/>
        <v>79.77</v>
      </c>
      <c r="BX6" s="21">
        <f t="shared" si="8"/>
        <v>79.63</v>
      </c>
      <c r="BY6" s="21">
        <f t="shared" si="8"/>
        <v>76.78</v>
      </c>
      <c r="BZ6" s="21">
        <f t="shared" si="8"/>
        <v>75.41</v>
      </c>
      <c r="CA6" s="20" t="str">
        <f>IF(CA7="","",IF(CA7="-","【-】","【"&amp;SUBSTITUTE(TEXT(CA7,"#,##0.00"),"-","△")&amp;"】"))</f>
        <v>【97.81】</v>
      </c>
      <c r="CB6" s="21" t="str">
        <f>IF(CB7="",NA(),CB7)</f>
        <v>-</v>
      </c>
      <c r="CC6" s="21">
        <f t="shared" ref="CC6:CK6" si="9">IF(CC7="",NA(),CC7)</f>
        <v>310.39999999999998</v>
      </c>
      <c r="CD6" s="21">
        <f t="shared" si="9"/>
        <v>275.64999999999998</v>
      </c>
      <c r="CE6" s="21">
        <f t="shared" si="9"/>
        <v>245.1</v>
      </c>
      <c r="CF6" s="21">
        <f t="shared" si="9"/>
        <v>256.56</v>
      </c>
      <c r="CG6" s="21" t="str">
        <f t="shared" si="9"/>
        <v>-</v>
      </c>
      <c r="CH6" s="21">
        <f t="shared" si="9"/>
        <v>214.56</v>
      </c>
      <c r="CI6" s="21">
        <f t="shared" si="9"/>
        <v>213.66</v>
      </c>
      <c r="CJ6" s="21">
        <f t="shared" si="9"/>
        <v>224.31</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49.47</v>
      </c>
      <c r="CT6" s="21">
        <f t="shared" si="10"/>
        <v>48.19</v>
      </c>
      <c r="CU6" s="21">
        <f t="shared" si="10"/>
        <v>47.32</v>
      </c>
      <c r="CV6" s="21">
        <f t="shared" si="10"/>
        <v>48.03</v>
      </c>
      <c r="CW6" s="20" t="str">
        <f>IF(CW7="","",IF(CW7="-","【-】","【"&amp;SUBSTITUTE(TEXT(CW7,"#,##0.00"),"-","△")&amp;"】"))</f>
        <v>【58.94】</v>
      </c>
      <c r="CX6" s="21" t="str">
        <f>IF(CX7="",NA(),CX7)</f>
        <v>-</v>
      </c>
      <c r="CY6" s="21">
        <f t="shared" ref="CY6:DG6" si="11">IF(CY7="",NA(),CY7)</f>
        <v>92.27</v>
      </c>
      <c r="CZ6" s="21">
        <f t="shared" si="11"/>
        <v>93.85</v>
      </c>
      <c r="DA6" s="21">
        <f t="shared" si="11"/>
        <v>94.18</v>
      </c>
      <c r="DB6" s="21">
        <f t="shared" si="11"/>
        <v>94.23</v>
      </c>
      <c r="DC6" s="21" t="str">
        <f t="shared" si="11"/>
        <v>-</v>
      </c>
      <c r="DD6" s="21">
        <f t="shared" si="11"/>
        <v>82.06</v>
      </c>
      <c r="DE6" s="21">
        <f t="shared" si="11"/>
        <v>82.26</v>
      </c>
      <c r="DF6" s="21">
        <f t="shared" si="11"/>
        <v>81.33</v>
      </c>
      <c r="DG6" s="21">
        <f t="shared" si="11"/>
        <v>80.95</v>
      </c>
      <c r="DH6" s="20" t="str">
        <f>IF(DH7="","",IF(DH7="-","【-】","【"&amp;SUBSTITUTE(TEXT(DH7,"#,##0.00"),"-","△")&amp;"】"))</f>
        <v>【95.91】</v>
      </c>
      <c r="DI6" s="21" t="str">
        <f>IF(DI7="",NA(),DI7)</f>
        <v>-</v>
      </c>
      <c r="DJ6" s="21">
        <f t="shared" ref="DJ6:DR6" si="12">IF(DJ7="",NA(),DJ7)</f>
        <v>2.69</v>
      </c>
      <c r="DK6" s="21">
        <f t="shared" si="12"/>
        <v>5.27</v>
      </c>
      <c r="DL6" s="21">
        <f t="shared" si="12"/>
        <v>7.79</v>
      </c>
      <c r="DM6" s="21">
        <f t="shared" si="12"/>
        <v>10.28</v>
      </c>
      <c r="DN6" s="21" t="str">
        <f t="shared" si="12"/>
        <v>-</v>
      </c>
      <c r="DO6" s="21">
        <f t="shared" si="12"/>
        <v>19.93</v>
      </c>
      <c r="DP6" s="21">
        <f t="shared" si="12"/>
        <v>21.94</v>
      </c>
      <c r="DQ6" s="21">
        <f t="shared" si="12"/>
        <v>22.89</v>
      </c>
      <c r="DR6" s="21">
        <f t="shared" si="12"/>
        <v>23.37</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0.32</v>
      </c>
      <c r="EL6" s="21">
        <f t="shared" si="14"/>
        <v>0.1</v>
      </c>
      <c r="EM6" s="21">
        <f t="shared" si="14"/>
        <v>0.09</v>
      </c>
      <c r="EN6" s="21">
        <f t="shared" si="14"/>
        <v>0.1</v>
      </c>
      <c r="EO6" s="20" t="str">
        <f>IF(EO7="","",IF(EO7="-","【-】","【"&amp;SUBSTITUTE(TEXT(EO7,"#,##0.00"),"-","△")&amp;"】"))</f>
        <v>【0.22】</v>
      </c>
    </row>
    <row r="7" spans="1:148" s="22" customFormat="1" x14ac:dyDescent="0.15">
      <c r="A7" s="14"/>
      <c r="B7" s="23">
        <v>2023</v>
      </c>
      <c r="C7" s="23">
        <v>69663</v>
      </c>
      <c r="D7" s="23">
        <v>46</v>
      </c>
      <c r="E7" s="23">
        <v>17</v>
      </c>
      <c r="F7" s="23">
        <v>1</v>
      </c>
      <c r="G7" s="23">
        <v>0</v>
      </c>
      <c r="H7" s="23" t="s">
        <v>95</v>
      </c>
      <c r="I7" s="23" t="s">
        <v>96</v>
      </c>
      <c r="J7" s="23" t="s">
        <v>97</v>
      </c>
      <c r="K7" s="23" t="s">
        <v>98</v>
      </c>
      <c r="L7" s="23" t="s">
        <v>99</v>
      </c>
      <c r="M7" s="23" t="s">
        <v>100</v>
      </c>
      <c r="N7" s="24" t="s">
        <v>101</v>
      </c>
      <c r="O7" s="24">
        <v>41.55</v>
      </c>
      <c r="P7" s="24">
        <v>41.89</v>
      </c>
      <c r="Q7" s="24">
        <v>96.38</v>
      </c>
      <c r="R7" s="24">
        <v>3300</v>
      </c>
      <c r="S7" s="24" t="s">
        <v>101</v>
      </c>
      <c r="T7" s="24" t="s">
        <v>101</v>
      </c>
      <c r="U7" s="24" t="s">
        <v>101</v>
      </c>
      <c r="V7" s="24">
        <v>8343</v>
      </c>
      <c r="W7" s="24">
        <v>3.67</v>
      </c>
      <c r="X7" s="24">
        <v>2273.3000000000002</v>
      </c>
      <c r="Y7" s="24" t="s">
        <v>101</v>
      </c>
      <c r="Z7" s="24">
        <v>100.69</v>
      </c>
      <c r="AA7" s="24">
        <v>104.96</v>
      </c>
      <c r="AB7" s="24">
        <v>106.79</v>
      </c>
      <c r="AC7" s="24">
        <v>104.93</v>
      </c>
      <c r="AD7" s="24" t="s">
        <v>101</v>
      </c>
      <c r="AE7" s="24">
        <v>107.81</v>
      </c>
      <c r="AF7" s="24">
        <v>107.54</v>
      </c>
      <c r="AG7" s="24">
        <v>107.19</v>
      </c>
      <c r="AH7" s="24">
        <v>107.04</v>
      </c>
      <c r="AI7" s="24">
        <v>105.91</v>
      </c>
      <c r="AJ7" s="24" t="s">
        <v>101</v>
      </c>
      <c r="AK7" s="24">
        <v>4.17</v>
      </c>
      <c r="AL7" s="24">
        <v>104.93</v>
      </c>
      <c r="AM7" s="24">
        <v>84.9</v>
      </c>
      <c r="AN7" s="24">
        <v>69.63</v>
      </c>
      <c r="AO7" s="24" t="s">
        <v>101</v>
      </c>
      <c r="AP7" s="24">
        <v>18.2</v>
      </c>
      <c r="AQ7" s="24">
        <v>19.059999999999999</v>
      </c>
      <c r="AR7" s="24">
        <v>31.07</v>
      </c>
      <c r="AS7" s="24">
        <v>37.43</v>
      </c>
      <c r="AT7" s="24">
        <v>3.03</v>
      </c>
      <c r="AU7" s="24" t="s">
        <v>101</v>
      </c>
      <c r="AV7" s="24">
        <v>23.08</v>
      </c>
      <c r="AW7" s="24">
        <v>26.94</v>
      </c>
      <c r="AX7" s="24">
        <v>14.94</v>
      </c>
      <c r="AY7" s="24">
        <v>28.02</v>
      </c>
      <c r="AZ7" s="24" t="s">
        <v>101</v>
      </c>
      <c r="BA7" s="24">
        <v>48.56</v>
      </c>
      <c r="BB7" s="24">
        <v>47.58</v>
      </c>
      <c r="BC7" s="24">
        <v>51.09</v>
      </c>
      <c r="BD7" s="24">
        <v>57.42</v>
      </c>
      <c r="BE7" s="24">
        <v>78.430000000000007</v>
      </c>
      <c r="BF7" s="24" t="s">
        <v>101</v>
      </c>
      <c r="BG7" s="24">
        <v>0</v>
      </c>
      <c r="BH7" s="24">
        <v>9.3699999999999992</v>
      </c>
      <c r="BI7" s="24">
        <v>0</v>
      </c>
      <c r="BJ7" s="24">
        <v>0</v>
      </c>
      <c r="BK7" s="24" t="s">
        <v>101</v>
      </c>
      <c r="BL7" s="24">
        <v>1245.0999999999999</v>
      </c>
      <c r="BM7" s="24">
        <v>1108.8</v>
      </c>
      <c r="BN7" s="24">
        <v>1194.56</v>
      </c>
      <c r="BO7" s="24">
        <v>1174.6099999999999</v>
      </c>
      <c r="BP7" s="24">
        <v>630.82000000000005</v>
      </c>
      <c r="BQ7" s="24" t="s">
        <v>101</v>
      </c>
      <c r="BR7" s="24">
        <v>52.09</v>
      </c>
      <c r="BS7" s="24">
        <v>58.99</v>
      </c>
      <c r="BT7" s="24">
        <v>66.38</v>
      </c>
      <c r="BU7" s="24">
        <v>63.57</v>
      </c>
      <c r="BV7" s="24" t="s">
        <v>101</v>
      </c>
      <c r="BW7" s="24">
        <v>79.77</v>
      </c>
      <c r="BX7" s="24">
        <v>79.63</v>
      </c>
      <c r="BY7" s="24">
        <v>76.78</v>
      </c>
      <c r="BZ7" s="24">
        <v>75.41</v>
      </c>
      <c r="CA7" s="24">
        <v>97.81</v>
      </c>
      <c r="CB7" s="24" t="s">
        <v>101</v>
      </c>
      <c r="CC7" s="24">
        <v>310.39999999999998</v>
      </c>
      <c r="CD7" s="24">
        <v>275.64999999999998</v>
      </c>
      <c r="CE7" s="24">
        <v>245.1</v>
      </c>
      <c r="CF7" s="24">
        <v>256.56</v>
      </c>
      <c r="CG7" s="24" t="s">
        <v>101</v>
      </c>
      <c r="CH7" s="24">
        <v>214.56</v>
      </c>
      <c r="CI7" s="24">
        <v>213.66</v>
      </c>
      <c r="CJ7" s="24">
        <v>224.31</v>
      </c>
      <c r="CK7" s="24">
        <v>223.48</v>
      </c>
      <c r="CL7" s="24">
        <v>138.75</v>
      </c>
      <c r="CM7" s="24" t="s">
        <v>101</v>
      </c>
      <c r="CN7" s="24" t="s">
        <v>101</v>
      </c>
      <c r="CO7" s="24" t="s">
        <v>101</v>
      </c>
      <c r="CP7" s="24" t="s">
        <v>101</v>
      </c>
      <c r="CQ7" s="24" t="s">
        <v>101</v>
      </c>
      <c r="CR7" s="24" t="s">
        <v>101</v>
      </c>
      <c r="CS7" s="24">
        <v>49.47</v>
      </c>
      <c r="CT7" s="24">
        <v>48.19</v>
      </c>
      <c r="CU7" s="24">
        <v>47.32</v>
      </c>
      <c r="CV7" s="24">
        <v>48.03</v>
      </c>
      <c r="CW7" s="24">
        <v>58.94</v>
      </c>
      <c r="CX7" s="24" t="s">
        <v>101</v>
      </c>
      <c r="CY7" s="24">
        <v>92.27</v>
      </c>
      <c r="CZ7" s="24">
        <v>93.85</v>
      </c>
      <c r="DA7" s="24">
        <v>94.18</v>
      </c>
      <c r="DB7" s="24">
        <v>94.23</v>
      </c>
      <c r="DC7" s="24" t="s">
        <v>101</v>
      </c>
      <c r="DD7" s="24">
        <v>82.06</v>
      </c>
      <c r="DE7" s="24">
        <v>82.26</v>
      </c>
      <c r="DF7" s="24">
        <v>81.33</v>
      </c>
      <c r="DG7" s="24">
        <v>80.95</v>
      </c>
      <c r="DH7" s="24">
        <v>95.91</v>
      </c>
      <c r="DI7" s="24" t="s">
        <v>101</v>
      </c>
      <c r="DJ7" s="24">
        <v>2.69</v>
      </c>
      <c r="DK7" s="24">
        <v>5.27</v>
      </c>
      <c r="DL7" s="24">
        <v>7.79</v>
      </c>
      <c r="DM7" s="24">
        <v>10.28</v>
      </c>
      <c r="DN7" s="24" t="s">
        <v>101</v>
      </c>
      <c r="DO7" s="24">
        <v>19.93</v>
      </c>
      <c r="DP7" s="24">
        <v>21.94</v>
      </c>
      <c r="DQ7" s="24">
        <v>22.89</v>
      </c>
      <c r="DR7" s="24">
        <v>23.37</v>
      </c>
      <c r="DS7" s="24">
        <v>41.09</v>
      </c>
      <c r="DT7" s="24" t="s">
        <v>101</v>
      </c>
      <c r="DU7" s="24">
        <v>0</v>
      </c>
      <c r="DV7" s="24">
        <v>0</v>
      </c>
      <c r="DW7" s="24">
        <v>0</v>
      </c>
      <c r="DX7" s="24">
        <v>0</v>
      </c>
      <c r="DY7" s="24" t="s">
        <v>101</v>
      </c>
      <c r="DZ7" s="24">
        <v>0</v>
      </c>
      <c r="EA7" s="24">
        <v>0</v>
      </c>
      <c r="EB7" s="24">
        <v>0</v>
      </c>
      <c r="EC7" s="24">
        <v>0</v>
      </c>
      <c r="ED7" s="24">
        <v>8.68</v>
      </c>
      <c r="EE7" s="24" t="s">
        <v>101</v>
      </c>
      <c r="EF7" s="24">
        <v>0</v>
      </c>
      <c r="EG7" s="24">
        <v>0</v>
      </c>
      <c r="EH7" s="24">
        <v>0</v>
      </c>
      <c r="EI7" s="24">
        <v>0</v>
      </c>
      <c r="EJ7" s="24" t="s">
        <v>101</v>
      </c>
      <c r="EK7" s="24">
        <v>0.32</v>
      </c>
      <c r="EL7" s="24">
        <v>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2025-01-28T01:22:36Z</cp:lastPrinted>
  <dcterms:created xsi:type="dcterms:W3CDTF">2024-12-19T01:12:28Z</dcterms:created>
  <dcterms:modified xsi:type="dcterms:W3CDTF">2025-03-04T02:22:23Z</dcterms:modified>
  <cp:category/>
</cp:coreProperties>
</file>