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4gesui\"/>
    </mc:Choice>
  </mc:AlternateContent>
  <workbookProtection workbookAlgorithmName="SHA-512" workbookHashValue="ehKp+DRoClJmigO3GkIbYE2nuI36qu7OnKMX9qQJsV+y2l4ZR8gn5+mR0zu6yGmcPxO7B+7tnkaOUln4UZysQA==" workbookSaltValue="yYxrmkE/JKCF8uf3wn5Qzw==" workbookSpinCount="100000" lockStructure="1"/>
  <bookViews>
    <workbookView xWindow="0" yWindow="0" windowWidth="28800" windowHeight="12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<sst xmlns="http://schemas.openxmlformats.org/spreadsheetml/2006/main" count="231" uniqueCount="115">
  <si>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</si>
  <si>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</si>
  <si>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</si>
  <si>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</si>
  <si>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</si>
  <si>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</si>
  <si>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</si>
  <si>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</si>
  <si>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</si>
  <si>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</si>
  <si>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</si>
  <si>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</si>
  <si>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</si>
  <si>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</si>
  <si>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</si>
  <si>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</si>
  <si>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</si>
  <si>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</si>
  <si>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</si>
  <si>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</si>
  <si>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</si>
  <si>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</si>
  <si>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</si>
  <si>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</si>
  <si>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</si>
  <si>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</si>
  <si>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</si>
  <si>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</si>
  <si>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</si>
  <si>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</si>
  <si>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</si>
  <si>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</si>
  <si>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</si>
  <si>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</si>
  <si>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</si>
  <si>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</si>
  <si>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</si>
  <si>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</si>
  <si>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</si>
  <si>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</si>
  <si>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</si>
  <si>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</si>
  <si>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</si>
  <si>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</si>
  <si>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</si>
  <si>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</si>
  <si>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</si>
  <si>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</si>
  <si>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</si>
  <si>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</si>
  <si>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</si>
  <si>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</si>
  <si>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</si>
  <si>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</si>
  <si>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</si>
  <si>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</si>
  <si>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</si>
  <si>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</si>
  <si>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</si>
  <si>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</si>
  <si>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</si>
  <si>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</si>
  <si>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</si>
  <si>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</si>
  <si>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</si>
  <si>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</si>
  <si>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</si>
  <si>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</si>
  <si>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</si>
  <si>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</si>
  <si>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</si>
  <si>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</si>
  <si>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</si>
  <si>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</si>
  <si>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</si>
  <si>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</si>
  <si>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</si>
  <si>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</si>
  <si>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</si>
  <si>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</si>
  <si>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</si>
  <si>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</si>
  <si>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</si>
  <si>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</si>
  <si>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</si>
  <si>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</si>
  <si>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</si>
  <si>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</si>
  <si>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</si>
  <si>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</si>
  <si>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</si>
  <si>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</si>
  <si>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</si>
  <si>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</si>
  <si>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</si>
  <si>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</si>
  <si>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</si>
  <si>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</si>
  <si>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</si>
  <si>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</si>
  <si>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</si>
  <si>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</si>
  <si>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</si>
  <si>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</si>
  <si>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</si>
  <si>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</si>
  <si>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</si>
  <si>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</si>
  <si>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</si>
  <si>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</si>
  <si>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</si>
  <si>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</si>
  <si>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「①経常収支比率」は、使用料収入等で維持管理費や支払利息等の費用を賄い100％を超えたが、平均値を下回っている。使用料収入は減少傾向にあることから、更なる経営努力が必要である。
「②累積欠損金比率」は、令和3年度に議会の議決を経て、資本金の額を減少し、未処理欠損金に補填したことで解消した。
「③流動比率」は、前年度から更に改善されたものの、建設改良費に充てた企業債償還金の割合が大きいため、短期での支払能力が乏しく、平均値を大きく下回った。
「④企業債残高対事業規模比率」は、企業債残高が大きいため平均値を大きく上回っているものの、投資の平準化等により改善傾向にある。
「⑤経費回収率」は、平均値を上回り、100%を継続できたが、今後の厳しい経営環境を踏まえ、徹底した費用の削減等、適正な事業運営に努めなければならない。
「⑥汚水処理原価」は、依然として有収率が低く、汚水処理費が大きいことから、平均値を大きく上回っている。
「⑦施設利用率」は、人口減少等により施設規模が過大となっており、処理区の統合やダウンサイジングにより、適正な規模に改善する必要がある。
「⑧水洗化率」は、年々向上しているものの、平均値より低く、安定した収入を確保するためにも、今後より一層の接続推進に努める必要がある。</t>
    <phoneticPr fontId="4"/>
  </si>
  <si>
    <t>「①有形固定資産減価償却率」は、平成29年度の地方公営企業法適用の際、法適用前の減価償却累計額を控除した額を年度開始時点の資産として計上したため、減価償却累計額が小さく、平均値を下回った。
「②管渠老朽化率」及び「③管渠改善率」は、法定耐用年数を超えている管渠が無いため、類似団体より低い値となっているが、今後、処理場やポンプ場も含め、施設の老朽化による費用の増加が懸念される。『酒田市下水道ストックマネジメント計画』に基づき、施設の状態を予測しながら、計画的かつ効率的に施設の管理を行うとともに、処理区の統合による処理場の廃止等、抜本的な対策が必要である。</t>
    <phoneticPr fontId="4"/>
  </si>
  <si>
    <t>　類似団体と比べて汚水処理原価が高く、施設利用率が低いことは、事業の効率性が悪いことを表している。また、水洗化率も向上の余地があることから、下水道への接続促進活動を強化する必要がある。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処理区の統合をはじめとした「広域化・共同化」による経営基盤の強化、「ストックマネジメント」による効率的な施設管理等、有効な施策をより強力に実行していく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</si>
</sst>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0.04</c:v>
                </c:pt>
                <c:pt idx="1">
                  <c:v>0.04</c:v>
                </c:pt>
                <c:pt idx="2">
                  <c:v>0.04</c:v>
                </c:pt>
                <c:pt idx="3" formatCode="#,##0.00;&quot;△&quot;#,##0.00">
                  <c:v>0</c:v>
                </c:pt>
                <c:pt idx="4" formatCode="#,##0.00;&quot;△&quot;#,##0.00">
                  <c:v>0</c:v>
                </c:pt>
              </c:numCache>
            </c:numRef>
          </c:val>
          <c:extLst>
            <c:ext xmlns:c16="http://schemas.microsoft.com/office/drawing/2014/chart" uri="{C3380CC4-5D6E-409C-BE32-E72D297353CC}">
              <c16:uniqueId val="{00000000-D96F-46D5-AC80-0269D0BF5BD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D96F-46D5-AC80-0269D0BF5BD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55.74</c:v>
                </c:pt>
                <c:pt idx="1">
                  <c:v>57.66</c:v>
                </c:pt>
                <c:pt idx="2">
                  <c:v>56.85</c:v>
                </c:pt>
                <c:pt idx="3">
                  <c:v>56.19</c:v>
                </c:pt>
                <c:pt idx="4">
                  <c:v>55.03</c:v>
                </c:pt>
              </c:numCache>
            </c:numRef>
          </c:val>
          <c:extLst>
            <c:ext xmlns:c16="http://schemas.microsoft.com/office/drawing/2014/chart" uri="{C3380CC4-5D6E-409C-BE32-E72D297353CC}">
              <c16:uniqueId val="{00000000-92C8-40F4-B892-C433348CAFA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92C8-40F4-B892-C433348CAFA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89.64</c:v>
                </c:pt>
                <c:pt idx="1">
                  <c:v>90.1</c:v>
                </c:pt>
                <c:pt idx="2">
                  <c:v>90.66</c:v>
                </c:pt>
                <c:pt idx="3">
                  <c:v>91.14</c:v>
                </c:pt>
                <c:pt idx="4">
                  <c:v>91.71</c:v>
                </c:pt>
              </c:numCache>
            </c:numRef>
          </c:val>
          <c:extLst>
            <c:ext xmlns:c16="http://schemas.microsoft.com/office/drawing/2014/chart" uri="{C3380CC4-5D6E-409C-BE32-E72D297353CC}">
              <c16:uniqueId val="{00000000-B3E2-471A-B3A2-3F28EBA0C18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B3E2-471A-B3A2-3F28EBA0C18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100.72</c:v>
                </c:pt>
                <c:pt idx="1">
                  <c:v>103.19</c:v>
                </c:pt>
                <c:pt idx="2">
                  <c:v>102.27</c:v>
                </c:pt>
                <c:pt idx="3">
                  <c:v>102.5</c:v>
                </c:pt>
                <c:pt idx="4">
                  <c:v>104.74</c:v>
                </c:pt>
              </c:numCache>
            </c:numRef>
          </c:val>
          <c:extLst>
            <c:ext xmlns:c16="http://schemas.microsoft.com/office/drawing/2014/chart" uri="{C3380CC4-5D6E-409C-BE32-E72D297353CC}">
              <c16:uniqueId val="{00000000-B1B9-4D65-BC08-7DF3AD11F2E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B1B9-4D65-BC08-7DF3AD11F2E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11.14</c:v>
                </c:pt>
                <c:pt idx="1">
                  <c:v>14.53</c:v>
                </c:pt>
                <c:pt idx="2">
                  <c:v>17.82</c:v>
                </c:pt>
                <c:pt idx="3">
                  <c:v>21.13</c:v>
                </c:pt>
                <c:pt idx="4">
                  <c:v>24.43</c:v>
                </c:pt>
              </c:numCache>
            </c:numRef>
          </c:val>
          <c:extLst>
            <c:ext xmlns:c16="http://schemas.microsoft.com/office/drawing/2014/chart" uri="{C3380CC4-5D6E-409C-BE32-E72D297353CC}">
              <c16:uniqueId val="{00000000-E94A-4499-8346-80759EEA1EC9}"/>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E94A-4499-8346-80759EEA1EC9}"/>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84-4EEA-8B37-EE2B7CE6E01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F484-4EEA-8B37-EE2B7CE6E01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15.9</c:v>
                </c:pt>
                <c:pt idx="1">
                  <c:v>11.18</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8CE-4710-BB72-8BFFAA18901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48CE-4710-BB72-8BFFAA18901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35.72</c:v>
                </c:pt>
                <c:pt idx="1">
                  <c:v>39.36</c:v>
                </c:pt>
                <c:pt idx="2">
                  <c:v>44.02</c:v>
                </c:pt>
                <c:pt idx="3">
                  <c:v>48.02</c:v>
                </c:pt>
                <c:pt idx="4">
                  <c:v>61.61</c:v>
                </c:pt>
              </c:numCache>
            </c:numRef>
          </c:val>
          <c:extLst>
            <c:ext xmlns:c16="http://schemas.microsoft.com/office/drawing/2014/chart" uri="{C3380CC4-5D6E-409C-BE32-E72D297353CC}">
              <c16:uniqueId val="{00000000-6267-4064-B395-DA3EDD2682E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6267-4064-B395-DA3EDD2682E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1650.99</c:v>
                </c:pt>
                <c:pt idx="1">
                  <c:v>1526.36</c:v>
                </c:pt>
                <c:pt idx="2">
                  <c:v>1408.18</c:v>
                </c:pt>
                <c:pt idx="3">
                  <c:v>1306.98</c:v>
                </c:pt>
                <c:pt idx="4">
                  <c:v>1201.52</c:v>
                </c:pt>
              </c:numCache>
            </c:numRef>
          </c:val>
          <c:extLst>
            <c:ext xmlns:c16="http://schemas.microsoft.com/office/drawing/2014/chart" uri="{C3380CC4-5D6E-409C-BE32-E72D297353CC}">
              <c16:uniqueId val="{00000000-D910-455D-9769-847014E5995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D910-455D-9769-847014E5995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99.95</c:v>
                </c:pt>
                <c:pt idx="3">
                  <c:v>100</c:v>
                </c:pt>
                <c:pt idx="4">
                  <c:v>100</c:v>
                </c:pt>
              </c:numCache>
            </c:numRef>
          </c:val>
          <c:extLst>
            <c:ext xmlns:c16="http://schemas.microsoft.com/office/drawing/2014/chart" uri="{C3380CC4-5D6E-409C-BE32-E72D297353CC}">
              <c16:uniqueId val="{00000000-5F46-45A7-B4E9-3EE26F869E8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5F46-45A7-B4E9-3EE26F869E8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204.27</c:v>
                </c:pt>
                <c:pt idx="1">
                  <c:v>205.93</c:v>
                </c:pt>
                <c:pt idx="2">
                  <c:v>207.16</c:v>
                </c:pt>
                <c:pt idx="3">
                  <c:v>207.66</c:v>
                </c:pt>
                <c:pt idx="4">
                  <c:v>207.81</c:v>
                </c:pt>
              </c:numCache>
            </c:numRef>
          </c:val>
          <c:extLst>
            <c:ext xmlns:c16="http://schemas.microsoft.com/office/drawing/2014/chart" uri="{C3380CC4-5D6E-409C-BE32-E72D297353CC}">
              <c16:uniqueId val="{00000000-50C0-4D68-86BC-1EEDB6C8674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50C0-4D68-86BC-1EEDB6C8674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Q88" sqref="BQ8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酒田市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95789</v>
      </c>
      <c r="AM8" s="36"/>
      <c r="AN8" s="36"/>
      <c r="AO8" s="36"/>
      <c r="AP8" s="36"/>
      <c r="AQ8" s="36"/>
      <c r="AR8" s="36"/>
      <c r="AS8" s="36"/>
      <c r="AT8" s="37">
        <f>データ!T6</f>
        <v>602.98</v>
      </c>
      <c r="AU8" s="37"/>
      <c r="AV8" s="37"/>
      <c r="AW8" s="37"/>
      <c r="AX8" s="37"/>
      <c r="AY8" s="37"/>
      <c r="AZ8" s="37"/>
      <c r="BA8" s="37"/>
      <c r="BB8" s="37">
        <f>データ!U6</f>
        <v>158.86000000000001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63.6</v>
      </c>
      <c r="J10" s="37"/>
      <c r="K10" s="37"/>
      <c r="L10" s="37"/>
      <c r="M10" s="37"/>
      <c r="N10" s="37"/>
      <c r="O10" s="37"/>
      <c r="P10" s="37">
        <f>データ!P6</f>
        <v>76.42</v>
      </c>
      <c r="Q10" s="37"/>
      <c r="R10" s="37"/>
      <c r="S10" s="37"/>
      <c r="T10" s="37"/>
      <c r="U10" s="37"/>
      <c r="V10" s="37"/>
      <c r="W10" s="37">
        <f>データ!Q6</f>
        <v>65.81</v>
      </c>
      <c r="X10" s="37"/>
      <c r="Y10" s="37"/>
      <c r="Z10" s="37"/>
      <c r="AA10" s="37"/>
      <c r="AB10" s="37"/>
      <c r="AC10" s="37"/>
      <c r="AD10" s="36">
        <f>データ!R6</f>
        <v>4125</v>
      </c>
      <c r="AE10" s="36"/>
      <c r="AF10" s="36"/>
      <c r="AG10" s="36"/>
      <c r="AH10" s="36"/>
      <c r="AI10" s="36"/>
      <c r="AJ10" s="36"/>
      <c r="AK10" s="2"/>
      <c r="AL10" s="36">
        <f>データ!V6</f>
        <v>72619</v>
      </c>
      <c r="AM10" s="36"/>
      <c r="AN10" s="36"/>
      <c r="AO10" s="36"/>
      <c r="AP10" s="36"/>
      <c r="AQ10" s="36"/>
      <c r="AR10" s="36"/>
      <c r="AS10" s="36"/>
      <c r="AT10" s="37">
        <f>データ!W6</f>
        <v>23.57</v>
      </c>
      <c r="AU10" s="37"/>
      <c r="AV10" s="37"/>
      <c r="AW10" s="37"/>
      <c r="AX10" s="37"/>
      <c r="AY10" s="37"/>
      <c r="AZ10" s="37"/>
      <c r="BA10" s="37"/>
      <c r="BB10" s="37">
        <f>データ!X6</f>
        <v>3080.99</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QEQ6iVDNuI/QDLdobotVCz9HPuMsZNK51XYLvRMB2T7Jrrw+CO/L9OsgyfY8VZV48XmYCCbylRX+jP1CxfLZzg==" saltValue="dV1WrQid5H89/FCNyIw39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62049</v>
      </c>
      <c r="D6" s="19">
        <f t="shared" si="3"/>
        <v>46</v>
      </c>
      <c r="E6" s="19">
        <f t="shared" si="3"/>
        <v>17</v>
      </c>
      <c r="F6" s="19">
        <f t="shared" si="3"/>
        <v>1</v>
      </c>
      <c r="G6" s="19">
        <f t="shared" si="3"/>
        <v>0</v>
      </c>
      <c r="H6" s="19" t="str">
        <f t="shared" si="3"/>
        <v>山形県　酒田市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63.6</v>
      </c>
      <c r="P6" s="20">
        <f t="shared" si="3"/>
        <v>76.42</v>
      </c>
      <c r="Q6" s="20">
        <f t="shared" si="3"/>
        <v>65.81</v>
      </c>
      <c r="R6" s="20">
        <f t="shared" si="3"/>
        <v>4125</v>
      </c>
      <c r="S6" s="20">
        <f t="shared" si="3"/>
        <v>95789</v>
      </c>
      <c r="T6" s="20">
        <f t="shared" si="3"/>
        <v>602.98</v>
      </c>
      <c r="U6" s="20">
        <f t="shared" si="3"/>
        <v>158.86000000000001</v>
      </c>
      <c r="V6" s="20">
        <f t="shared" si="3"/>
        <v>72619</v>
      </c>
      <c r="W6" s="20">
        <f t="shared" si="3"/>
        <v>23.57</v>
      </c>
      <c r="X6" s="20">
        <f t="shared" si="3"/>
        <v>3080.99</v>
      </c>
      <c r="Y6" s="21">
        <f>IF(Y7="",NA(),Y7)</f>
        <v>100.72</v>
      </c>
      <c r="Z6" s="21">
        <f t="shared" ref="Z6:AH6" si="4">IF(Z7="",NA(),Z7)</f>
        <v>103.19</v>
      </c>
      <c r="AA6" s="21">
        <f t="shared" si="4"/>
        <v>102.27</v>
      </c>
      <c r="AB6" s="21">
        <f t="shared" si="4"/>
        <v>102.5</v>
      </c>
      <c r="AC6" s="21">
        <f t="shared" si="4"/>
        <v>104.74</v>
      </c>
      <c r="AD6" s="21">
        <f t="shared" si="4"/>
        <v>106.99</v>
      </c>
      <c r="AE6" s="21">
        <f t="shared" si="4"/>
        <v>107.85</v>
      </c>
      <c r="AF6" s="21">
        <f t="shared" si="4"/>
        <v>108.04</v>
      </c>
      <c r="AG6" s="21">
        <f t="shared" si="4"/>
        <v>107.49</v>
      </c>
      <c r="AH6" s="21">
        <f t="shared" si="4"/>
        <v>107.64</v>
      </c>
      <c r="AI6" s="20" t="str">
        <f>IF(AI7="","",IF(AI7="-","【-】","【"&amp;SUBSTITUTE(TEXT(AI7,"#,##0.00"),"-","△")&amp;"】"))</f>
        <v>【105.91】</v>
      </c>
      <c r="AJ6" s="21">
        <f>IF(AJ7="",NA(),AJ7)</f>
        <v>15.9</v>
      </c>
      <c r="AK6" s="21">
        <f t="shared" ref="AK6:AS6" si="5">IF(AK7="",NA(),AK7)</f>
        <v>11.18</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35.72</v>
      </c>
      <c r="AV6" s="21">
        <f t="shared" ref="AV6:BD6" si="6">IF(AV7="",NA(),AV7)</f>
        <v>39.36</v>
      </c>
      <c r="AW6" s="21">
        <f t="shared" si="6"/>
        <v>44.02</v>
      </c>
      <c r="AX6" s="21">
        <f t="shared" si="6"/>
        <v>48.02</v>
      </c>
      <c r="AY6" s="21">
        <f t="shared" si="6"/>
        <v>61.61</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1650.99</v>
      </c>
      <c r="BG6" s="21">
        <f t="shared" ref="BG6:BO6" si="7">IF(BG7="",NA(),BG7)</f>
        <v>1526.36</v>
      </c>
      <c r="BH6" s="21">
        <f t="shared" si="7"/>
        <v>1408.18</v>
      </c>
      <c r="BI6" s="21">
        <f t="shared" si="7"/>
        <v>1306.98</v>
      </c>
      <c r="BJ6" s="21">
        <f t="shared" si="7"/>
        <v>1201.52</v>
      </c>
      <c r="BK6" s="21">
        <f t="shared" si="7"/>
        <v>847.44</v>
      </c>
      <c r="BL6" s="21">
        <f t="shared" si="7"/>
        <v>857.88</v>
      </c>
      <c r="BM6" s="21">
        <f t="shared" si="7"/>
        <v>825.1</v>
      </c>
      <c r="BN6" s="21">
        <f t="shared" si="7"/>
        <v>789.87</v>
      </c>
      <c r="BO6" s="21">
        <f t="shared" si="7"/>
        <v>749.43</v>
      </c>
      <c r="BP6" s="20" t="str">
        <f>IF(BP7="","",IF(BP7="-","【-】","【"&amp;SUBSTITUTE(TEXT(BP7,"#,##0.00"),"-","△")&amp;"】"))</f>
        <v>【630.82】</v>
      </c>
      <c r="BQ6" s="21">
        <f>IF(BQ7="",NA(),BQ7)</f>
        <v>100</v>
      </c>
      <c r="BR6" s="21">
        <f t="shared" ref="BR6:BZ6" si="8">IF(BR7="",NA(),BR7)</f>
        <v>100</v>
      </c>
      <c r="BS6" s="21">
        <f t="shared" si="8"/>
        <v>99.95</v>
      </c>
      <c r="BT6" s="21">
        <f t="shared" si="8"/>
        <v>100</v>
      </c>
      <c r="BU6" s="21">
        <f t="shared" si="8"/>
        <v>100</v>
      </c>
      <c r="BV6" s="21">
        <f t="shared" si="8"/>
        <v>94.69</v>
      </c>
      <c r="BW6" s="21">
        <f t="shared" si="8"/>
        <v>94.97</v>
      </c>
      <c r="BX6" s="21">
        <f t="shared" si="8"/>
        <v>97.07</v>
      </c>
      <c r="BY6" s="21">
        <f t="shared" si="8"/>
        <v>98.06</v>
      </c>
      <c r="BZ6" s="21">
        <f t="shared" si="8"/>
        <v>98.46</v>
      </c>
      <c r="CA6" s="20" t="str">
        <f>IF(CA7="","",IF(CA7="-","【-】","【"&amp;SUBSTITUTE(TEXT(CA7,"#,##0.00"),"-","△")&amp;"】"))</f>
        <v>【97.81】</v>
      </c>
      <c r="CB6" s="21">
        <f>IF(CB7="",NA(),CB7)</f>
        <v>204.27</v>
      </c>
      <c r="CC6" s="21">
        <f t="shared" ref="CC6:CK6" si="9">IF(CC7="",NA(),CC7)</f>
        <v>205.93</v>
      </c>
      <c r="CD6" s="21">
        <f t="shared" si="9"/>
        <v>207.16</v>
      </c>
      <c r="CE6" s="21">
        <f t="shared" si="9"/>
        <v>207.66</v>
      </c>
      <c r="CF6" s="21">
        <f t="shared" si="9"/>
        <v>207.81</v>
      </c>
      <c r="CG6" s="21">
        <f t="shared" si="9"/>
        <v>159.78</v>
      </c>
      <c r="CH6" s="21">
        <f t="shared" si="9"/>
        <v>159.49</v>
      </c>
      <c r="CI6" s="21">
        <f t="shared" si="9"/>
        <v>157.81</v>
      </c>
      <c r="CJ6" s="21">
        <f t="shared" si="9"/>
        <v>157.37</v>
      </c>
      <c r="CK6" s="21">
        <f t="shared" si="9"/>
        <v>157.44999999999999</v>
      </c>
      <c r="CL6" s="20" t="str">
        <f>IF(CL7="","",IF(CL7="-","【-】","【"&amp;SUBSTITUTE(TEXT(CL7,"#,##0.00"),"-","△")&amp;"】"))</f>
        <v>【138.75】</v>
      </c>
      <c r="CM6" s="21">
        <f>IF(CM7="",NA(),CM7)</f>
        <v>55.74</v>
      </c>
      <c r="CN6" s="21">
        <f t="shared" ref="CN6:CV6" si="10">IF(CN7="",NA(),CN7)</f>
        <v>57.66</v>
      </c>
      <c r="CO6" s="21">
        <f t="shared" si="10"/>
        <v>56.85</v>
      </c>
      <c r="CP6" s="21">
        <f t="shared" si="10"/>
        <v>56.19</v>
      </c>
      <c r="CQ6" s="21">
        <f t="shared" si="10"/>
        <v>55.03</v>
      </c>
      <c r="CR6" s="21">
        <f t="shared" si="10"/>
        <v>68.31</v>
      </c>
      <c r="CS6" s="21">
        <f t="shared" si="10"/>
        <v>65.28</v>
      </c>
      <c r="CT6" s="21">
        <f t="shared" si="10"/>
        <v>64.92</v>
      </c>
      <c r="CU6" s="21">
        <f t="shared" si="10"/>
        <v>64.14</v>
      </c>
      <c r="CV6" s="21">
        <f t="shared" si="10"/>
        <v>63.71</v>
      </c>
      <c r="CW6" s="20" t="str">
        <f>IF(CW7="","",IF(CW7="-","【-】","【"&amp;SUBSTITUTE(TEXT(CW7,"#,##0.00"),"-","△")&amp;"】"))</f>
        <v>【58.94】</v>
      </c>
      <c r="CX6" s="21">
        <f>IF(CX7="",NA(),CX7)</f>
        <v>89.64</v>
      </c>
      <c r="CY6" s="21">
        <f t="shared" ref="CY6:DG6" si="11">IF(CY7="",NA(),CY7)</f>
        <v>90.1</v>
      </c>
      <c r="CZ6" s="21">
        <f t="shared" si="11"/>
        <v>90.66</v>
      </c>
      <c r="DA6" s="21">
        <f t="shared" si="11"/>
        <v>91.14</v>
      </c>
      <c r="DB6" s="21">
        <f t="shared" si="11"/>
        <v>91.71</v>
      </c>
      <c r="DC6" s="21">
        <f t="shared" si="11"/>
        <v>92.62</v>
      </c>
      <c r="DD6" s="21">
        <f t="shared" si="11"/>
        <v>92.72</v>
      </c>
      <c r="DE6" s="21">
        <f t="shared" si="11"/>
        <v>92.88</v>
      </c>
      <c r="DF6" s="21">
        <f t="shared" si="11"/>
        <v>92.9</v>
      </c>
      <c r="DG6" s="21">
        <f t="shared" si="11"/>
        <v>92.89</v>
      </c>
      <c r="DH6" s="20" t="str">
        <f>IF(DH7="","",IF(DH7="-","【-】","【"&amp;SUBSTITUTE(TEXT(DH7,"#,##0.00"),"-","△")&amp;"】"))</f>
        <v>【95.91】</v>
      </c>
      <c r="DI6" s="21">
        <f>IF(DI7="",NA(),DI7)</f>
        <v>11.14</v>
      </c>
      <c r="DJ6" s="21">
        <f t="shared" ref="DJ6:DR6" si="12">IF(DJ7="",NA(),DJ7)</f>
        <v>14.53</v>
      </c>
      <c r="DK6" s="21">
        <f t="shared" si="12"/>
        <v>17.82</v>
      </c>
      <c r="DL6" s="21">
        <f t="shared" si="12"/>
        <v>21.13</v>
      </c>
      <c r="DM6" s="21">
        <f t="shared" si="12"/>
        <v>24.43</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1">
        <f>IF(EE7="",NA(),EE7)</f>
        <v>0.04</v>
      </c>
      <c r="EF6" s="21">
        <f t="shared" ref="EF6:EN6" si="14">IF(EF7="",NA(),EF7)</f>
        <v>0.04</v>
      </c>
      <c r="EG6" s="21">
        <f t="shared" si="14"/>
        <v>0.04</v>
      </c>
      <c r="EH6" s="20">
        <f t="shared" si="14"/>
        <v>0</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62049</v>
      </c>
      <c r="D7" s="23">
        <v>46</v>
      </c>
      <c r="E7" s="23">
        <v>17</v>
      </c>
      <c r="F7" s="23">
        <v>1</v>
      </c>
      <c r="G7" s="23">
        <v>0</v>
      </c>
      <c r="H7" s="23" t="s">
        <v>96</v>
      </c>
      <c r="I7" s="23" t="s">
        <v>97</v>
      </c>
      <c r="J7" s="23" t="s">
        <v>98</v>
      </c>
      <c r="K7" s="23" t="s">
        <v>99</v>
      </c>
      <c r="L7" s="23" t="s">
        <v>100</v>
      </c>
      <c r="M7" s="23" t="s">
        <v>101</v>
      </c>
      <c r="N7" s="24" t="s">
        <v>102</v>
      </c>
      <c r="O7" s="24">
        <v>63.6</v>
      </c>
      <c r="P7" s="24">
        <v>76.42</v>
      </c>
      <c r="Q7" s="24">
        <v>65.81</v>
      </c>
      <c r="R7" s="24">
        <v>4125</v>
      </c>
      <c r="S7" s="24">
        <v>95789</v>
      </c>
      <c r="T7" s="24">
        <v>602.98</v>
      </c>
      <c r="U7" s="24">
        <v>158.86000000000001</v>
      </c>
      <c r="V7" s="24">
        <v>72619</v>
      </c>
      <c r="W7" s="24">
        <v>23.57</v>
      </c>
      <c r="X7" s="24">
        <v>3080.99</v>
      </c>
      <c r="Y7" s="24">
        <v>100.72</v>
      </c>
      <c r="Z7" s="24">
        <v>103.19</v>
      </c>
      <c r="AA7" s="24">
        <v>102.27</v>
      </c>
      <c r="AB7" s="24">
        <v>102.5</v>
      </c>
      <c r="AC7" s="24">
        <v>104.74</v>
      </c>
      <c r="AD7" s="24">
        <v>106.99</v>
      </c>
      <c r="AE7" s="24">
        <v>107.85</v>
      </c>
      <c r="AF7" s="24">
        <v>108.04</v>
      </c>
      <c r="AG7" s="24">
        <v>107.49</v>
      </c>
      <c r="AH7" s="24">
        <v>107.64</v>
      </c>
      <c r="AI7" s="24">
        <v>105.91</v>
      </c>
      <c r="AJ7" s="24">
        <v>15.9</v>
      </c>
      <c r="AK7" s="24">
        <v>11.18</v>
      </c>
      <c r="AL7" s="24">
        <v>0</v>
      </c>
      <c r="AM7" s="24">
        <v>0</v>
      </c>
      <c r="AN7" s="24">
        <v>0</v>
      </c>
      <c r="AO7" s="24">
        <v>7.42</v>
      </c>
      <c r="AP7" s="24">
        <v>4.72</v>
      </c>
      <c r="AQ7" s="24">
        <v>4.49</v>
      </c>
      <c r="AR7" s="24">
        <v>5.41</v>
      </c>
      <c r="AS7" s="24">
        <v>5.61</v>
      </c>
      <c r="AT7" s="24">
        <v>3.03</v>
      </c>
      <c r="AU7" s="24">
        <v>35.72</v>
      </c>
      <c r="AV7" s="24">
        <v>39.36</v>
      </c>
      <c r="AW7" s="24">
        <v>44.02</v>
      </c>
      <c r="AX7" s="24">
        <v>48.02</v>
      </c>
      <c r="AY7" s="24">
        <v>61.61</v>
      </c>
      <c r="AZ7" s="24">
        <v>68.180000000000007</v>
      </c>
      <c r="BA7" s="24">
        <v>67.930000000000007</v>
      </c>
      <c r="BB7" s="24">
        <v>68.53</v>
      </c>
      <c r="BC7" s="24">
        <v>69.180000000000007</v>
      </c>
      <c r="BD7" s="24">
        <v>76.319999999999993</v>
      </c>
      <c r="BE7" s="24">
        <v>78.430000000000007</v>
      </c>
      <c r="BF7" s="24">
        <v>1650.99</v>
      </c>
      <c r="BG7" s="24">
        <v>1526.36</v>
      </c>
      <c r="BH7" s="24">
        <v>1408.18</v>
      </c>
      <c r="BI7" s="24">
        <v>1306.98</v>
      </c>
      <c r="BJ7" s="24">
        <v>1201.52</v>
      </c>
      <c r="BK7" s="24">
        <v>847.44</v>
      </c>
      <c r="BL7" s="24">
        <v>857.88</v>
      </c>
      <c r="BM7" s="24">
        <v>825.1</v>
      </c>
      <c r="BN7" s="24">
        <v>789.87</v>
      </c>
      <c r="BO7" s="24">
        <v>749.43</v>
      </c>
      <c r="BP7" s="24">
        <v>630.82000000000005</v>
      </c>
      <c r="BQ7" s="24">
        <v>100</v>
      </c>
      <c r="BR7" s="24">
        <v>100</v>
      </c>
      <c r="BS7" s="24">
        <v>99.95</v>
      </c>
      <c r="BT7" s="24">
        <v>100</v>
      </c>
      <c r="BU7" s="24">
        <v>100</v>
      </c>
      <c r="BV7" s="24">
        <v>94.69</v>
      </c>
      <c r="BW7" s="24">
        <v>94.97</v>
      </c>
      <c r="BX7" s="24">
        <v>97.07</v>
      </c>
      <c r="BY7" s="24">
        <v>98.06</v>
      </c>
      <c r="BZ7" s="24">
        <v>98.46</v>
      </c>
      <c r="CA7" s="24">
        <v>97.81</v>
      </c>
      <c r="CB7" s="24">
        <v>204.27</v>
      </c>
      <c r="CC7" s="24">
        <v>205.93</v>
      </c>
      <c r="CD7" s="24">
        <v>207.16</v>
      </c>
      <c r="CE7" s="24">
        <v>207.66</v>
      </c>
      <c r="CF7" s="24">
        <v>207.81</v>
      </c>
      <c r="CG7" s="24">
        <v>159.78</v>
      </c>
      <c r="CH7" s="24">
        <v>159.49</v>
      </c>
      <c r="CI7" s="24">
        <v>157.81</v>
      </c>
      <c r="CJ7" s="24">
        <v>157.37</v>
      </c>
      <c r="CK7" s="24">
        <v>157.44999999999999</v>
      </c>
      <c r="CL7" s="24">
        <v>138.75</v>
      </c>
      <c r="CM7" s="24">
        <v>55.74</v>
      </c>
      <c r="CN7" s="24">
        <v>57.66</v>
      </c>
      <c r="CO7" s="24">
        <v>56.85</v>
      </c>
      <c r="CP7" s="24">
        <v>56.19</v>
      </c>
      <c r="CQ7" s="24">
        <v>55.03</v>
      </c>
      <c r="CR7" s="24">
        <v>68.31</v>
      </c>
      <c r="CS7" s="24">
        <v>65.28</v>
      </c>
      <c r="CT7" s="24">
        <v>64.92</v>
      </c>
      <c r="CU7" s="24">
        <v>64.14</v>
      </c>
      <c r="CV7" s="24">
        <v>63.71</v>
      </c>
      <c r="CW7" s="24">
        <v>58.94</v>
      </c>
      <c r="CX7" s="24">
        <v>89.64</v>
      </c>
      <c r="CY7" s="24">
        <v>90.1</v>
      </c>
      <c r="CZ7" s="24">
        <v>90.66</v>
      </c>
      <c r="DA7" s="24">
        <v>91.14</v>
      </c>
      <c r="DB7" s="24">
        <v>91.71</v>
      </c>
      <c r="DC7" s="24">
        <v>92.62</v>
      </c>
      <c r="DD7" s="24">
        <v>92.72</v>
      </c>
      <c r="DE7" s="24">
        <v>92.88</v>
      </c>
      <c r="DF7" s="24">
        <v>92.9</v>
      </c>
      <c r="DG7" s="24">
        <v>92.89</v>
      </c>
      <c r="DH7" s="24">
        <v>95.91</v>
      </c>
      <c r="DI7" s="24">
        <v>11.14</v>
      </c>
      <c r="DJ7" s="24">
        <v>14.53</v>
      </c>
      <c r="DK7" s="24">
        <v>17.82</v>
      </c>
      <c r="DL7" s="24">
        <v>21.13</v>
      </c>
      <c r="DM7" s="24">
        <v>24.43</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0.04</v>
      </c>
      <c r="EF7" s="24">
        <v>0.04</v>
      </c>
      <c r="EG7" s="24">
        <v>0.04</v>
      </c>
      <c r="EH7" s="24">
        <v>0</v>
      </c>
      <c r="EI7" s="24">
        <v>0</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2025-01-29T00:11:35Z</cp:lastPrinted>
  <dcterms:created xsi:type="dcterms:W3CDTF">2025-01-24T06:58:26Z</dcterms:created>
  <dcterms:modified xsi:type="dcterms:W3CDTF">2025-03-04T01:32:28Z</dcterms:modified>
  <cp:category/>
</cp:coreProperties>
</file>