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nta01\iryoseisaku\村上\"/>
    </mc:Choice>
  </mc:AlternateContent>
  <bookViews>
    <workbookView xWindow="0" yWindow="0" windowWidth="23040" windowHeight="10410" activeTab="1"/>
  </bookViews>
  <sheets>
    <sheet name="記載方法" sheetId="17" r:id="rId1"/>
    <sheet name="様式４" sheetId="15" r:id="rId2"/>
    <sheet name="事業区分" sheetId="13" state="hidden" r:id="rId3"/>
    <sheet name="補助率" sheetId="14" state="hidden" r:id="rId4"/>
    <sheet name="基準額" sheetId="16" state="hidden" r:id="rId5"/>
  </sheets>
  <definedNames>
    <definedName name="_１__ア">事業区分!#REF!</definedName>
    <definedName name="_１__イ">事業区分!#REF!</definedName>
    <definedName name="_１０__ア">事業区分!#REF!</definedName>
    <definedName name="_１０__イ">事業区分!#REF!</definedName>
    <definedName name="_１１">事業区分!#REF!</definedName>
    <definedName name="_１２__ア">事業区分!#REF!</definedName>
    <definedName name="_１２__イ">事業区分!#REF!</definedName>
    <definedName name="_１３__ア">事業区分!#REF!</definedName>
    <definedName name="_１３__イ">事業区分!#REF!</definedName>
    <definedName name="_１４__ア">事業区分!#REF!</definedName>
    <definedName name="_１４__イ">事業区分!#REF!</definedName>
    <definedName name="_１５__ア">事業区分!#REF!</definedName>
    <definedName name="_１５__イ">事業区分!#REF!</definedName>
    <definedName name="_１６__ア">事業区分!#REF!</definedName>
    <definedName name="_１６__イ">事業区分!#REF!</definedName>
    <definedName name="_１７__ア">事業区分!#REF!</definedName>
    <definedName name="_１８__ア">事業区分!#REF!</definedName>
    <definedName name="_１８__イ">事業区分!#REF!</definedName>
    <definedName name="_１９__ア">事業区分!#REF!</definedName>
    <definedName name="_１９__イ">事業区分!#REF!</definedName>
    <definedName name="_２__ア">事業区分!#REF!</definedName>
    <definedName name="_２__イ">事業区分!#REF!</definedName>
    <definedName name="_２__ウ">事業区分!#REF!</definedName>
    <definedName name="_２__エ">事業区分!#REF!</definedName>
    <definedName name="_２０__ア">事業区分!#REF!</definedName>
    <definedName name="_２０__イ">事業区分!#REF!</definedName>
    <definedName name="_３__ア">事業区分!$C$9:$G$9</definedName>
    <definedName name="_３__イ">事業区分!$C$10:$G$10</definedName>
    <definedName name="_３__ウ">事業区分!#REF!</definedName>
    <definedName name="_３__エ">事業区分!#REF!</definedName>
    <definedName name="_４">事業区分!#REF!</definedName>
    <definedName name="_５__ア">事業区分!#REF!</definedName>
    <definedName name="_５__イ">事業区分!#REF!</definedName>
    <definedName name="_６">事業区分!#REF!</definedName>
    <definedName name="_７">事業区分!#REF!</definedName>
    <definedName name="_８__ア">事業区分!#REF!</definedName>
    <definedName name="_８__イ">事業区分!#REF!</definedName>
    <definedName name="_９__ア">事業区分!#REF!</definedName>
    <definedName name="_９__イ">事業区分!#REF!</definedName>
    <definedName name="_xlnm._FilterDatabase" localSheetId="0" hidden="1">記載方法!$A$6:$AG$6</definedName>
    <definedName name="_xlnm._FilterDatabase" localSheetId="1" hidden="1">様式４!$A$6:$AG$6</definedName>
    <definedName name="HEPAフィルター付き空気清浄機">基準額!#REF!</definedName>
    <definedName name="ICTを活用した産科医師少数地域に対する妊産婦モニタリング支援設備整備事業">事業区分!#REF!</definedName>
    <definedName name="_xlnm.Print_Area" localSheetId="0">記載方法!$A$1:$AG$27</definedName>
    <definedName name="_xlnm.Print_Area" localSheetId="1">様式４!$A$1:$AG$503</definedName>
    <definedName name="へき地・離島診療支援システム設備">事業区分!#REF!</definedName>
    <definedName name="へき地医療拠点病院設備">事業区分!#REF!</definedName>
    <definedName name="へき地患者輸送車_艇_">事業区分!#REF!</definedName>
    <definedName name="へき地巡回診療車_船_">事業区分!#REF!</definedName>
    <definedName name="へき地診療所">事業区分!#REF!</definedName>
    <definedName name="へき地保健指導所設備">事業区分!#REF!</definedName>
    <definedName name="医療機器等整備費">基準額!$B$5</definedName>
    <definedName name="奄美群島医療施設設備">事業区分!#REF!</definedName>
    <definedName name="遠隔ICU体制整備促進事業">事業区分!#REF!</definedName>
    <definedName name="遠隔医療設備">事業区分!#REF!</definedName>
    <definedName name="沖施縄設医設療備">事業区分!#REF!</definedName>
    <definedName name="過疎地域等特定診療所設備">事業区分!#REF!</definedName>
    <definedName name="簡易ベッド">基準額!#REF!</definedName>
    <definedName name="簡易陰圧装置">基準額!#REF!</definedName>
    <definedName name="区分">事業区分!$C$9:$C$10</definedName>
    <definedName name="検査機器_PCR検査装置_">基準額!#REF!</definedName>
    <definedName name="交付の対象">事業区分!$B$9:$B$10</definedName>
    <definedName name="在宅人工呼吸器使用者非常用電源整備事業">事業区分!#REF!</definedName>
    <definedName name="産科医療機関設備">事業区分!#REF!</definedName>
    <definedName name="死亡時画像診断システム等設備">事業区分!#REF!</definedName>
    <definedName name="実践的手術手技向上研修実施機関設備">事業区分!#REF!</definedName>
    <definedName name="重点医師偏在対策支援区域における診療所の承継・開業支援事業">事業区分!$D$9</definedName>
    <definedName name="情報通信機器">基準額!#REF!</definedName>
    <definedName name="新興感染症対応力強化_協定締結医療機関設備整備_">事業区分!#REF!</definedName>
    <definedName name="地域連携周産期支援事業_産科施設_">事業区分!#REF!</definedName>
    <definedName name="分娩設備取扱施設">事業区分!#REF!</definedName>
    <definedName name="離島歯科巡回診療設備">事業区分!#REF!</definedName>
    <definedName name="離島等患者宿泊施設設備">事業区分!#REF!</definedName>
    <definedName name="臨床研修病院支援システム設備">事業区分!#REF!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15" l="1"/>
  <c r="K8" i="15" s="1"/>
  <c r="L8" i="15"/>
  <c r="W8" i="15" s="1"/>
  <c r="Q8" i="15"/>
  <c r="T8" i="15"/>
  <c r="U8" i="15" s="1"/>
  <c r="V8" i="15" s="1"/>
  <c r="AB8" i="15"/>
  <c r="AC8" i="15" s="1"/>
  <c r="I9" i="15"/>
  <c r="K9" i="15" s="1"/>
  <c r="L9" i="15"/>
  <c r="W9" i="15" s="1"/>
  <c r="Q9" i="15"/>
  <c r="T9" i="15"/>
  <c r="U9" i="15" s="1"/>
  <c r="V9" i="15" s="1"/>
  <c r="AB9" i="15"/>
  <c r="AC9" i="15" s="1"/>
  <c r="I10" i="15"/>
  <c r="K10" i="15" s="1"/>
  <c r="L10" i="15"/>
  <c r="W10" i="15" s="1"/>
  <c r="Q10" i="15"/>
  <c r="T10" i="15"/>
  <c r="U10" i="15" s="1"/>
  <c r="V10" i="15" s="1"/>
  <c r="AB10" i="15"/>
  <c r="AC10" i="15" s="1"/>
  <c r="I11" i="15"/>
  <c r="K11" i="15" s="1"/>
  <c r="L11" i="15"/>
  <c r="W11" i="15" s="1"/>
  <c r="Q11" i="15"/>
  <c r="T11" i="15"/>
  <c r="U11" i="15" s="1"/>
  <c r="V11" i="15" s="1"/>
  <c r="AB11" i="15"/>
  <c r="AC11" i="15" s="1"/>
  <c r="I12" i="15"/>
  <c r="K12" i="15" s="1"/>
  <c r="L12" i="15"/>
  <c r="W12" i="15" s="1"/>
  <c r="Q12" i="15"/>
  <c r="T12" i="15"/>
  <c r="U12" i="15" s="1"/>
  <c r="V12" i="15"/>
  <c r="AB12" i="15"/>
  <c r="AC12" i="15" s="1"/>
  <c r="I13" i="15"/>
  <c r="K13" i="15" s="1"/>
  <c r="L13" i="15"/>
  <c r="W13" i="15" s="1"/>
  <c r="Q13" i="15"/>
  <c r="T13" i="15"/>
  <c r="U13" i="15" s="1"/>
  <c r="V13" i="15" s="1"/>
  <c r="AB13" i="15"/>
  <c r="AC13" i="15" s="1"/>
  <c r="I14" i="15"/>
  <c r="K14" i="15" s="1"/>
  <c r="L14" i="15"/>
  <c r="W14" i="15" s="1"/>
  <c r="Q14" i="15"/>
  <c r="T14" i="15"/>
  <c r="U14" i="15" s="1"/>
  <c r="V14" i="15"/>
  <c r="AB14" i="15"/>
  <c r="AC14" i="15" s="1"/>
  <c r="I15" i="15"/>
  <c r="K15" i="15" s="1"/>
  <c r="L15" i="15"/>
  <c r="W15" i="15" s="1"/>
  <c r="Q15" i="15"/>
  <c r="T15" i="15"/>
  <c r="U15" i="15" s="1"/>
  <c r="V15" i="15" s="1"/>
  <c r="AB15" i="15"/>
  <c r="AC15" i="15" s="1"/>
  <c r="I16" i="15"/>
  <c r="K16" i="15" s="1"/>
  <c r="L16" i="15"/>
  <c r="W16" i="15" s="1"/>
  <c r="Q16" i="15"/>
  <c r="T16" i="15"/>
  <c r="U16" i="15" s="1"/>
  <c r="V16" i="15"/>
  <c r="AB16" i="15"/>
  <c r="AC16" i="15" s="1"/>
  <c r="I17" i="15"/>
  <c r="K17" i="15" s="1"/>
  <c r="L17" i="15"/>
  <c r="W17" i="15" s="1"/>
  <c r="Q17" i="15"/>
  <c r="T17" i="15"/>
  <c r="U17" i="15" s="1"/>
  <c r="V17" i="15"/>
  <c r="AB17" i="15"/>
  <c r="AC17" i="15" s="1"/>
  <c r="I18" i="15"/>
  <c r="K18" i="15" s="1"/>
  <c r="L18" i="15"/>
  <c r="W18" i="15" s="1"/>
  <c r="Q18" i="15"/>
  <c r="T18" i="15"/>
  <c r="U18" i="15" s="1"/>
  <c r="V18" i="15"/>
  <c r="AB18" i="15"/>
  <c r="AC18" i="15" s="1"/>
  <c r="I19" i="15"/>
  <c r="K19" i="15" s="1"/>
  <c r="L19" i="15"/>
  <c r="W19" i="15" s="1"/>
  <c r="Q19" i="15"/>
  <c r="T19" i="15"/>
  <c r="U19" i="15" s="1"/>
  <c r="V19" i="15" s="1"/>
  <c r="AB19" i="15"/>
  <c r="AC19" i="15" s="1"/>
  <c r="I20" i="15"/>
  <c r="K20" i="15" s="1"/>
  <c r="L20" i="15"/>
  <c r="W20" i="15" s="1"/>
  <c r="Q20" i="15"/>
  <c r="T20" i="15"/>
  <c r="U20" i="15" s="1"/>
  <c r="V20" i="15"/>
  <c r="AB20" i="15"/>
  <c r="AC20" i="15" s="1"/>
  <c r="I21" i="15"/>
  <c r="K21" i="15" s="1"/>
  <c r="L21" i="15"/>
  <c r="W21" i="15" s="1"/>
  <c r="Q21" i="15"/>
  <c r="T21" i="15"/>
  <c r="U21" i="15" s="1"/>
  <c r="V21" i="15" s="1"/>
  <c r="AB21" i="15"/>
  <c r="AC21" i="15" s="1"/>
  <c r="I22" i="15"/>
  <c r="K22" i="15" s="1"/>
  <c r="L22" i="15"/>
  <c r="W22" i="15" s="1"/>
  <c r="Q22" i="15"/>
  <c r="T22" i="15"/>
  <c r="U22" i="15" s="1"/>
  <c r="V22" i="15"/>
  <c r="AB22" i="15"/>
  <c r="AC22" i="15" s="1"/>
  <c r="I23" i="15"/>
  <c r="K23" i="15" s="1"/>
  <c r="L23" i="15"/>
  <c r="W23" i="15" s="1"/>
  <c r="Q23" i="15"/>
  <c r="T23" i="15"/>
  <c r="U23" i="15" s="1"/>
  <c r="V23" i="15" s="1"/>
  <c r="AB23" i="15"/>
  <c r="AC23" i="15" s="1"/>
  <c r="I24" i="15"/>
  <c r="K24" i="15" s="1"/>
  <c r="L24" i="15"/>
  <c r="W24" i="15" s="1"/>
  <c r="Q24" i="15"/>
  <c r="T24" i="15"/>
  <c r="U24" i="15" s="1"/>
  <c r="V24" i="15" s="1"/>
  <c r="AB24" i="15"/>
  <c r="AC24" i="15" s="1"/>
  <c r="I25" i="15"/>
  <c r="K25" i="15" s="1"/>
  <c r="L25" i="15"/>
  <c r="W25" i="15" s="1"/>
  <c r="Q25" i="15"/>
  <c r="T25" i="15"/>
  <c r="U25" i="15" s="1"/>
  <c r="V25" i="15" s="1"/>
  <c r="AB25" i="15"/>
  <c r="AC25" i="15" s="1"/>
  <c r="I26" i="15"/>
  <c r="K26" i="15" s="1"/>
  <c r="L26" i="15"/>
  <c r="W26" i="15" s="1"/>
  <c r="Q26" i="15"/>
  <c r="T26" i="15"/>
  <c r="U26" i="15" s="1"/>
  <c r="V26" i="15"/>
  <c r="AB26" i="15"/>
  <c r="AC26" i="15" s="1"/>
  <c r="I27" i="15"/>
  <c r="K27" i="15" s="1"/>
  <c r="L27" i="15"/>
  <c r="W27" i="15" s="1"/>
  <c r="Q27" i="15"/>
  <c r="T27" i="15"/>
  <c r="U27" i="15" s="1"/>
  <c r="V27" i="15" s="1"/>
  <c r="AB27" i="15"/>
  <c r="AC27" i="15" s="1"/>
  <c r="I28" i="15"/>
  <c r="K28" i="15" s="1"/>
  <c r="L28" i="15"/>
  <c r="W28" i="15" s="1"/>
  <c r="Q28" i="15"/>
  <c r="T28" i="15"/>
  <c r="U28" i="15" s="1"/>
  <c r="V28" i="15"/>
  <c r="AB28" i="15"/>
  <c r="AC28" i="15" s="1"/>
  <c r="I29" i="15"/>
  <c r="K29" i="15" s="1"/>
  <c r="L29" i="15"/>
  <c r="W29" i="15" s="1"/>
  <c r="Q29" i="15"/>
  <c r="T29" i="15"/>
  <c r="U29" i="15" s="1"/>
  <c r="V29" i="15" s="1"/>
  <c r="AB29" i="15"/>
  <c r="AC29" i="15" s="1"/>
  <c r="I30" i="15"/>
  <c r="K30" i="15" s="1"/>
  <c r="L30" i="15"/>
  <c r="W30" i="15" s="1"/>
  <c r="Q30" i="15"/>
  <c r="T30" i="15"/>
  <c r="U30" i="15" s="1"/>
  <c r="V30" i="15" s="1"/>
  <c r="AB30" i="15"/>
  <c r="AC30" i="15" s="1"/>
  <c r="I31" i="15"/>
  <c r="K31" i="15" s="1"/>
  <c r="L31" i="15"/>
  <c r="W31" i="15" s="1"/>
  <c r="Q31" i="15"/>
  <c r="T31" i="15"/>
  <c r="U31" i="15" s="1"/>
  <c r="V31" i="15" s="1"/>
  <c r="AB31" i="15"/>
  <c r="AC31" i="15" s="1"/>
  <c r="I32" i="15"/>
  <c r="K32" i="15" s="1"/>
  <c r="L32" i="15"/>
  <c r="W32" i="15" s="1"/>
  <c r="Q32" i="15"/>
  <c r="T32" i="15"/>
  <c r="U32" i="15" s="1"/>
  <c r="V32" i="15" s="1"/>
  <c r="AB32" i="15"/>
  <c r="AC32" i="15" s="1"/>
  <c r="I33" i="15"/>
  <c r="K33" i="15" s="1"/>
  <c r="L33" i="15"/>
  <c r="W33" i="15" s="1"/>
  <c r="Q33" i="15"/>
  <c r="T33" i="15"/>
  <c r="U33" i="15" s="1"/>
  <c r="V33" i="15" s="1"/>
  <c r="AB33" i="15"/>
  <c r="AC33" i="15" s="1"/>
  <c r="I34" i="15"/>
  <c r="K34" i="15" s="1"/>
  <c r="L34" i="15"/>
  <c r="W34" i="15" s="1"/>
  <c r="Q34" i="15"/>
  <c r="T34" i="15"/>
  <c r="U34" i="15" s="1"/>
  <c r="V34" i="15"/>
  <c r="AB34" i="15"/>
  <c r="AC34" i="15" s="1"/>
  <c r="I35" i="15"/>
  <c r="K35" i="15" s="1"/>
  <c r="L35" i="15"/>
  <c r="W35" i="15" s="1"/>
  <c r="Q35" i="15"/>
  <c r="T35" i="15"/>
  <c r="U35" i="15" s="1"/>
  <c r="V35" i="15" s="1"/>
  <c r="AB35" i="15"/>
  <c r="AC35" i="15" s="1"/>
  <c r="I36" i="15"/>
  <c r="K36" i="15" s="1"/>
  <c r="L36" i="15"/>
  <c r="W36" i="15" s="1"/>
  <c r="Q36" i="15"/>
  <c r="T36" i="15"/>
  <c r="U36" i="15" s="1"/>
  <c r="V36" i="15" s="1"/>
  <c r="AB36" i="15"/>
  <c r="AC36" i="15" s="1"/>
  <c r="I37" i="15"/>
  <c r="K37" i="15" s="1"/>
  <c r="L37" i="15"/>
  <c r="W37" i="15" s="1"/>
  <c r="Q37" i="15"/>
  <c r="T37" i="15"/>
  <c r="U37" i="15" s="1"/>
  <c r="V37" i="15" s="1"/>
  <c r="AB37" i="15"/>
  <c r="AC37" i="15" s="1"/>
  <c r="I38" i="15"/>
  <c r="K38" i="15" s="1"/>
  <c r="L38" i="15"/>
  <c r="W38" i="15" s="1"/>
  <c r="Q38" i="15"/>
  <c r="T38" i="15"/>
  <c r="U38" i="15" s="1"/>
  <c r="V38" i="15" s="1"/>
  <c r="AB38" i="15"/>
  <c r="AC38" i="15" s="1"/>
  <c r="I39" i="15"/>
  <c r="K39" i="15" s="1"/>
  <c r="L39" i="15"/>
  <c r="W39" i="15" s="1"/>
  <c r="Q39" i="15"/>
  <c r="T39" i="15"/>
  <c r="U39" i="15" s="1"/>
  <c r="V39" i="15" s="1"/>
  <c r="AB39" i="15"/>
  <c r="AC39" i="15" s="1"/>
  <c r="I40" i="15"/>
  <c r="K40" i="15" s="1"/>
  <c r="L40" i="15"/>
  <c r="W40" i="15" s="1"/>
  <c r="Q40" i="15"/>
  <c r="T40" i="15"/>
  <c r="U40" i="15" s="1"/>
  <c r="V40" i="15" s="1"/>
  <c r="AB40" i="15"/>
  <c r="AC40" i="15" s="1"/>
  <c r="I41" i="15"/>
  <c r="K41" i="15" s="1"/>
  <c r="L41" i="15"/>
  <c r="Q41" i="15"/>
  <c r="T41" i="15"/>
  <c r="U41" i="15" s="1"/>
  <c r="V41" i="15" s="1"/>
  <c r="AB41" i="15"/>
  <c r="AC41" i="15" s="1"/>
  <c r="I42" i="15"/>
  <c r="K42" i="15" s="1"/>
  <c r="L42" i="15"/>
  <c r="Q42" i="15"/>
  <c r="T42" i="15"/>
  <c r="U42" i="15" s="1"/>
  <c r="V42" i="15"/>
  <c r="AB42" i="15"/>
  <c r="AC42" i="15" s="1"/>
  <c r="I43" i="15"/>
  <c r="K43" i="15" s="1"/>
  <c r="L43" i="15"/>
  <c r="Q43" i="15"/>
  <c r="T43" i="15"/>
  <c r="U43" i="15" s="1"/>
  <c r="V43" i="15" s="1"/>
  <c r="AB43" i="15"/>
  <c r="AC43" i="15" s="1"/>
  <c r="I44" i="15"/>
  <c r="K44" i="15" s="1"/>
  <c r="L44" i="15"/>
  <c r="Q44" i="15"/>
  <c r="T44" i="15"/>
  <c r="U44" i="15" s="1"/>
  <c r="V44" i="15" s="1"/>
  <c r="AB44" i="15"/>
  <c r="AC44" i="15" s="1"/>
  <c r="I45" i="15"/>
  <c r="K45" i="15" s="1"/>
  <c r="L45" i="15"/>
  <c r="Q45" i="15"/>
  <c r="T45" i="15"/>
  <c r="U45" i="15" s="1"/>
  <c r="V45" i="15" s="1"/>
  <c r="AB45" i="15"/>
  <c r="AC45" i="15" s="1"/>
  <c r="I46" i="15"/>
  <c r="K46" i="15" s="1"/>
  <c r="L46" i="15"/>
  <c r="Q46" i="15"/>
  <c r="T46" i="15"/>
  <c r="U46" i="15" s="1"/>
  <c r="V46" i="15"/>
  <c r="AB46" i="15"/>
  <c r="AC46" i="15" s="1"/>
  <c r="I47" i="15"/>
  <c r="K47" i="15" s="1"/>
  <c r="L47" i="15"/>
  <c r="Q47" i="15"/>
  <c r="T47" i="15"/>
  <c r="U47" i="15" s="1"/>
  <c r="V47" i="15" s="1"/>
  <c r="AB47" i="15"/>
  <c r="AC47" i="15" s="1"/>
  <c r="I48" i="15"/>
  <c r="K48" i="15" s="1"/>
  <c r="L48" i="15"/>
  <c r="Q48" i="15"/>
  <c r="T48" i="15"/>
  <c r="U48" i="15" s="1"/>
  <c r="V48" i="15" s="1"/>
  <c r="AB48" i="15"/>
  <c r="AC48" i="15" s="1"/>
  <c r="I49" i="15"/>
  <c r="K49" i="15" s="1"/>
  <c r="L49" i="15"/>
  <c r="Q49" i="15"/>
  <c r="T49" i="15"/>
  <c r="U49" i="15" s="1"/>
  <c r="V49" i="15" s="1"/>
  <c r="AB49" i="15"/>
  <c r="AC49" i="15" s="1"/>
  <c r="I50" i="15"/>
  <c r="K50" i="15" s="1"/>
  <c r="L50" i="15"/>
  <c r="Q50" i="15"/>
  <c r="T50" i="15"/>
  <c r="U50" i="15" s="1"/>
  <c r="V50" i="15" s="1"/>
  <c r="AB50" i="15"/>
  <c r="AC50" i="15" s="1"/>
  <c r="I51" i="15"/>
  <c r="K51" i="15" s="1"/>
  <c r="L51" i="15"/>
  <c r="Q51" i="15"/>
  <c r="T51" i="15"/>
  <c r="U51" i="15" s="1"/>
  <c r="V51" i="15" s="1"/>
  <c r="AB51" i="15"/>
  <c r="AC51" i="15" s="1"/>
  <c r="I52" i="15"/>
  <c r="K52" i="15" s="1"/>
  <c r="L52" i="15"/>
  <c r="Q52" i="15"/>
  <c r="T52" i="15"/>
  <c r="U52" i="15" s="1"/>
  <c r="V52" i="15" s="1"/>
  <c r="AB52" i="15"/>
  <c r="AC52" i="15" s="1"/>
  <c r="I53" i="15"/>
  <c r="K53" i="15" s="1"/>
  <c r="L53" i="15"/>
  <c r="Q53" i="15"/>
  <c r="T53" i="15"/>
  <c r="U53" i="15" s="1"/>
  <c r="V53" i="15" s="1"/>
  <c r="AB53" i="15"/>
  <c r="AC53" i="15" s="1"/>
  <c r="I54" i="15"/>
  <c r="K54" i="15" s="1"/>
  <c r="L54" i="15"/>
  <c r="Q54" i="15"/>
  <c r="T54" i="15"/>
  <c r="U54" i="15" s="1"/>
  <c r="V54" i="15" s="1"/>
  <c r="AB54" i="15"/>
  <c r="AC54" i="15" s="1"/>
  <c r="I55" i="15"/>
  <c r="K55" i="15" s="1"/>
  <c r="L55" i="15"/>
  <c r="Q55" i="15"/>
  <c r="T55" i="15"/>
  <c r="U55" i="15" s="1"/>
  <c r="V55" i="15" s="1"/>
  <c r="AB55" i="15"/>
  <c r="AC55" i="15" s="1"/>
  <c r="I56" i="15"/>
  <c r="K56" i="15" s="1"/>
  <c r="L56" i="15"/>
  <c r="Q56" i="15"/>
  <c r="T56" i="15"/>
  <c r="U56" i="15" s="1"/>
  <c r="V56" i="15" s="1"/>
  <c r="AB56" i="15"/>
  <c r="AC56" i="15" s="1"/>
  <c r="I57" i="15"/>
  <c r="K57" i="15" s="1"/>
  <c r="L57" i="15"/>
  <c r="Q57" i="15"/>
  <c r="T57" i="15"/>
  <c r="U57" i="15" s="1"/>
  <c r="V57" i="15" s="1"/>
  <c r="AB57" i="15"/>
  <c r="AC57" i="15" s="1"/>
  <c r="I58" i="15"/>
  <c r="K58" i="15" s="1"/>
  <c r="L58" i="15"/>
  <c r="Q58" i="15"/>
  <c r="T58" i="15"/>
  <c r="U58" i="15" s="1"/>
  <c r="V58" i="15"/>
  <c r="AB58" i="15"/>
  <c r="AC58" i="15" s="1"/>
  <c r="I59" i="15"/>
  <c r="K59" i="15" s="1"/>
  <c r="L59" i="15"/>
  <c r="Q59" i="15"/>
  <c r="T59" i="15"/>
  <c r="U59" i="15" s="1"/>
  <c r="V59" i="15" s="1"/>
  <c r="AB59" i="15"/>
  <c r="AC59" i="15" s="1"/>
  <c r="I60" i="15"/>
  <c r="K60" i="15" s="1"/>
  <c r="L60" i="15"/>
  <c r="Q60" i="15"/>
  <c r="T60" i="15"/>
  <c r="U60" i="15" s="1"/>
  <c r="V60" i="15" s="1"/>
  <c r="AB60" i="15"/>
  <c r="AC60" i="15" s="1"/>
  <c r="I61" i="15"/>
  <c r="K61" i="15" s="1"/>
  <c r="L61" i="15"/>
  <c r="Q61" i="15"/>
  <c r="T61" i="15"/>
  <c r="U61" i="15" s="1"/>
  <c r="V61" i="15" s="1"/>
  <c r="AB61" i="15"/>
  <c r="AC61" i="15" s="1"/>
  <c r="I62" i="15"/>
  <c r="K62" i="15" s="1"/>
  <c r="L62" i="15"/>
  <c r="Q62" i="15"/>
  <c r="T62" i="15"/>
  <c r="U62" i="15" s="1"/>
  <c r="V62" i="15" s="1"/>
  <c r="AB62" i="15"/>
  <c r="AC62" i="15" s="1"/>
  <c r="I63" i="15"/>
  <c r="K63" i="15" s="1"/>
  <c r="L63" i="15"/>
  <c r="Q63" i="15"/>
  <c r="T63" i="15"/>
  <c r="U63" i="15" s="1"/>
  <c r="V63" i="15" s="1"/>
  <c r="AB63" i="15"/>
  <c r="AC63" i="15" s="1"/>
  <c r="I64" i="15"/>
  <c r="K64" i="15" s="1"/>
  <c r="L64" i="15"/>
  <c r="Q64" i="15"/>
  <c r="T64" i="15"/>
  <c r="U64" i="15" s="1"/>
  <c r="V64" i="15" s="1"/>
  <c r="AB64" i="15"/>
  <c r="AC64" i="15" s="1"/>
  <c r="I65" i="15"/>
  <c r="K65" i="15" s="1"/>
  <c r="L65" i="15"/>
  <c r="Q65" i="15"/>
  <c r="T65" i="15"/>
  <c r="U65" i="15" s="1"/>
  <c r="V65" i="15" s="1"/>
  <c r="W65" i="15"/>
  <c r="AB65" i="15"/>
  <c r="AC65" i="15" s="1"/>
  <c r="I66" i="15"/>
  <c r="K66" i="15" s="1"/>
  <c r="L66" i="15"/>
  <c r="Q66" i="15"/>
  <c r="T66" i="15"/>
  <c r="U66" i="15"/>
  <c r="V66" i="15" s="1"/>
  <c r="AB66" i="15"/>
  <c r="AC66" i="15" s="1"/>
  <c r="I67" i="15"/>
  <c r="K67" i="15" s="1"/>
  <c r="L67" i="15"/>
  <c r="Q67" i="15"/>
  <c r="T67" i="15"/>
  <c r="U67" i="15" s="1"/>
  <c r="V67" i="15" s="1"/>
  <c r="AB67" i="15"/>
  <c r="AC67" i="15" s="1"/>
  <c r="I68" i="15"/>
  <c r="K68" i="15" s="1"/>
  <c r="L68" i="15"/>
  <c r="W68" i="15" s="1"/>
  <c r="Q68" i="15"/>
  <c r="T68" i="15"/>
  <c r="U68" i="15" s="1"/>
  <c r="V68" i="15" s="1"/>
  <c r="AB68" i="15"/>
  <c r="AC68" i="15" s="1"/>
  <c r="I69" i="15"/>
  <c r="K69" i="15" s="1"/>
  <c r="L69" i="15"/>
  <c r="W69" i="15" s="1"/>
  <c r="Q69" i="15"/>
  <c r="T69" i="15"/>
  <c r="U69" i="15"/>
  <c r="V69" i="15" s="1"/>
  <c r="AB69" i="15"/>
  <c r="AC69" i="15" s="1"/>
  <c r="I70" i="15"/>
  <c r="K70" i="15" s="1"/>
  <c r="L70" i="15"/>
  <c r="W70" i="15" s="1"/>
  <c r="Q70" i="15"/>
  <c r="T70" i="15"/>
  <c r="U70" i="15"/>
  <c r="V70" i="15" s="1"/>
  <c r="AB70" i="15"/>
  <c r="AC70" i="15" s="1"/>
  <c r="I71" i="15"/>
  <c r="K71" i="15" s="1"/>
  <c r="L71" i="15"/>
  <c r="Q71" i="15"/>
  <c r="T71" i="15"/>
  <c r="U71" i="15"/>
  <c r="V71" i="15" s="1"/>
  <c r="AB71" i="15"/>
  <c r="AC71" i="15" s="1"/>
  <c r="I72" i="15"/>
  <c r="K72" i="15"/>
  <c r="L72" i="15"/>
  <c r="Q72" i="15"/>
  <c r="T72" i="15"/>
  <c r="U72" i="15" s="1"/>
  <c r="V72" i="15" s="1"/>
  <c r="AB72" i="15"/>
  <c r="AC72" i="15" s="1"/>
  <c r="I73" i="15"/>
  <c r="K73" i="15"/>
  <c r="L73" i="15"/>
  <c r="W73" i="15" s="1"/>
  <c r="Q73" i="15"/>
  <c r="T73" i="15"/>
  <c r="U73" i="15" s="1"/>
  <c r="V73" i="15" s="1"/>
  <c r="AB73" i="15"/>
  <c r="AC73" i="15" s="1"/>
  <c r="I74" i="15"/>
  <c r="K74" i="15" s="1"/>
  <c r="L74" i="15"/>
  <c r="W74" i="15" s="1"/>
  <c r="Q74" i="15"/>
  <c r="T74" i="15"/>
  <c r="U74" i="15" s="1"/>
  <c r="V74" i="15" s="1"/>
  <c r="AB74" i="15"/>
  <c r="AC74" i="15" s="1"/>
  <c r="I75" i="15"/>
  <c r="K75" i="15" s="1"/>
  <c r="L75" i="15"/>
  <c r="W75" i="15" s="1"/>
  <c r="Q75" i="15"/>
  <c r="T75" i="15"/>
  <c r="U75" i="15" s="1"/>
  <c r="V75" i="15" s="1"/>
  <c r="AB75" i="15"/>
  <c r="AC75" i="15" s="1"/>
  <c r="I76" i="15"/>
  <c r="K76" i="15" s="1"/>
  <c r="L76" i="15"/>
  <c r="Q76" i="15"/>
  <c r="T76" i="15"/>
  <c r="U76" i="15" s="1"/>
  <c r="V76" i="15" s="1"/>
  <c r="AB76" i="15"/>
  <c r="AC76" i="15" s="1"/>
  <c r="I77" i="15"/>
  <c r="K77" i="15" s="1"/>
  <c r="L77" i="15"/>
  <c r="W77" i="15" s="1"/>
  <c r="Q77" i="15"/>
  <c r="T77" i="15"/>
  <c r="U77" i="15" s="1"/>
  <c r="V77" i="15"/>
  <c r="AB77" i="15"/>
  <c r="AC77" i="15" s="1"/>
  <c r="I78" i="15"/>
  <c r="K78" i="15" s="1"/>
  <c r="L78" i="15"/>
  <c r="Q78" i="15"/>
  <c r="T78" i="15"/>
  <c r="U78" i="15"/>
  <c r="V78" i="15" s="1"/>
  <c r="W78" i="15"/>
  <c r="AB78" i="15"/>
  <c r="AC78" i="15" s="1"/>
  <c r="I79" i="15"/>
  <c r="K79" i="15" s="1"/>
  <c r="L79" i="15"/>
  <c r="W79" i="15" s="1"/>
  <c r="Q79" i="15"/>
  <c r="T79" i="15"/>
  <c r="U79" i="15" s="1"/>
  <c r="V79" i="15" s="1"/>
  <c r="AB79" i="15"/>
  <c r="AC79" i="15" s="1"/>
  <c r="I80" i="15"/>
  <c r="K80" i="15" s="1"/>
  <c r="L80" i="15"/>
  <c r="Q80" i="15"/>
  <c r="T80" i="15"/>
  <c r="U80" i="15" s="1"/>
  <c r="V80" i="15" s="1"/>
  <c r="W80" i="15"/>
  <c r="AB80" i="15"/>
  <c r="AC80" i="15" s="1"/>
  <c r="I81" i="15"/>
  <c r="K81" i="15" s="1"/>
  <c r="L81" i="15"/>
  <c r="W81" i="15" s="1"/>
  <c r="Q81" i="15"/>
  <c r="T81" i="15"/>
  <c r="U81" i="15" s="1"/>
  <c r="V81" i="15" s="1"/>
  <c r="AB81" i="15"/>
  <c r="AC81" i="15" s="1"/>
  <c r="I82" i="15"/>
  <c r="K82" i="15"/>
  <c r="L82" i="15"/>
  <c r="Q82" i="15"/>
  <c r="T82" i="15"/>
  <c r="U82" i="15" s="1"/>
  <c r="V82" i="15" s="1"/>
  <c r="AB82" i="15"/>
  <c r="AC82" i="15" s="1"/>
  <c r="I83" i="15"/>
  <c r="K83" i="15" s="1"/>
  <c r="L83" i="15"/>
  <c r="W83" i="15" s="1"/>
  <c r="Q83" i="15"/>
  <c r="T83" i="15"/>
  <c r="U83" i="15" s="1"/>
  <c r="V83" i="15" s="1"/>
  <c r="AB83" i="15"/>
  <c r="AC83" i="15" s="1"/>
  <c r="I84" i="15"/>
  <c r="K84" i="15" s="1"/>
  <c r="L84" i="15"/>
  <c r="W84" i="15" s="1"/>
  <c r="Q84" i="15"/>
  <c r="T84" i="15"/>
  <c r="U84" i="15" s="1"/>
  <c r="V84" i="15" s="1"/>
  <c r="AB84" i="15"/>
  <c r="AC84" i="15" s="1"/>
  <c r="I85" i="15"/>
  <c r="K85" i="15"/>
  <c r="L85" i="15"/>
  <c r="W85" i="15" s="1"/>
  <c r="Q85" i="15"/>
  <c r="T85" i="15"/>
  <c r="U85" i="15" s="1"/>
  <c r="V85" i="15"/>
  <c r="AB85" i="15"/>
  <c r="AC85" i="15" s="1"/>
  <c r="I86" i="15"/>
  <c r="K86" i="15" s="1"/>
  <c r="L86" i="15"/>
  <c r="W86" i="15" s="1"/>
  <c r="Q86" i="15"/>
  <c r="T86" i="15"/>
  <c r="U86" i="15" s="1"/>
  <c r="V86" i="15" s="1"/>
  <c r="AB86" i="15"/>
  <c r="AC86" i="15" s="1"/>
  <c r="I87" i="15"/>
  <c r="K87" i="15" s="1"/>
  <c r="L87" i="15"/>
  <c r="W87" i="15" s="1"/>
  <c r="Q87" i="15"/>
  <c r="T87" i="15"/>
  <c r="U87" i="15" s="1"/>
  <c r="V87" i="15" s="1"/>
  <c r="AB87" i="15"/>
  <c r="AC87" i="15" s="1"/>
  <c r="I88" i="15"/>
  <c r="K88" i="15" s="1"/>
  <c r="L88" i="15"/>
  <c r="Q88" i="15"/>
  <c r="T88" i="15"/>
  <c r="U88" i="15" s="1"/>
  <c r="V88" i="15" s="1"/>
  <c r="AB88" i="15"/>
  <c r="AC88" i="15" s="1"/>
  <c r="I89" i="15"/>
  <c r="K89" i="15"/>
  <c r="L89" i="15"/>
  <c r="W89" i="15" s="1"/>
  <c r="Q89" i="15"/>
  <c r="T89" i="15"/>
  <c r="U89" i="15"/>
  <c r="V89" i="15" s="1"/>
  <c r="AB89" i="15"/>
  <c r="AC89" i="15" s="1"/>
  <c r="I90" i="15"/>
  <c r="K90" i="15" s="1"/>
  <c r="L90" i="15"/>
  <c r="W90" i="15" s="1"/>
  <c r="Q90" i="15"/>
  <c r="T90" i="15"/>
  <c r="U90" i="15" s="1"/>
  <c r="V90" i="15" s="1"/>
  <c r="AB90" i="15"/>
  <c r="AC90" i="15" s="1"/>
  <c r="I91" i="15"/>
  <c r="K91" i="15" s="1"/>
  <c r="L91" i="15"/>
  <c r="Q91" i="15"/>
  <c r="T91" i="15"/>
  <c r="U91" i="15" s="1"/>
  <c r="V91" i="15" s="1"/>
  <c r="W91" i="15"/>
  <c r="AB91" i="15"/>
  <c r="AC91" i="15" s="1"/>
  <c r="I92" i="15"/>
  <c r="K92" i="15" s="1"/>
  <c r="L92" i="15"/>
  <c r="Q92" i="15"/>
  <c r="T92" i="15"/>
  <c r="U92" i="15" s="1"/>
  <c r="V92" i="15" s="1"/>
  <c r="AB92" i="15"/>
  <c r="AC92" i="15" s="1"/>
  <c r="I93" i="15"/>
  <c r="K93" i="15" s="1"/>
  <c r="L93" i="15"/>
  <c r="W93" i="15" s="1"/>
  <c r="Q93" i="15"/>
  <c r="T93" i="15"/>
  <c r="U93" i="15" s="1"/>
  <c r="V93" i="15" s="1"/>
  <c r="AB93" i="15"/>
  <c r="AC93" i="15" s="1"/>
  <c r="I94" i="15"/>
  <c r="K94" i="15" s="1"/>
  <c r="L94" i="15"/>
  <c r="W94" i="15" s="1"/>
  <c r="Q94" i="15"/>
  <c r="T94" i="15"/>
  <c r="U94" i="15" s="1"/>
  <c r="V94" i="15" s="1"/>
  <c r="AB94" i="15"/>
  <c r="AC94" i="15" s="1"/>
  <c r="I95" i="15"/>
  <c r="K95" i="15" s="1"/>
  <c r="L95" i="15"/>
  <c r="Q95" i="15"/>
  <c r="T95" i="15"/>
  <c r="U95" i="15" s="1"/>
  <c r="V95" i="15" s="1"/>
  <c r="AB95" i="15"/>
  <c r="AC95" i="15" s="1"/>
  <c r="I96" i="15"/>
  <c r="K96" i="15" s="1"/>
  <c r="L96" i="15"/>
  <c r="Q96" i="15"/>
  <c r="T96" i="15"/>
  <c r="U96" i="15" s="1"/>
  <c r="V96" i="15" s="1"/>
  <c r="AB96" i="15"/>
  <c r="AC96" i="15" s="1"/>
  <c r="I97" i="15"/>
  <c r="K97" i="15" s="1"/>
  <c r="L97" i="15"/>
  <c r="W97" i="15" s="1"/>
  <c r="Q97" i="15"/>
  <c r="T97" i="15"/>
  <c r="U97" i="15" s="1"/>
  <c r="V97" i="15" s="1"/>
  <c r="AB97" i="15"/>
  <c r="AC97" i="15" s="1"/>
  <c r="I98" i="15"/>
  <c r="K98" i="15" s="1"/>
  <c r="L98" i="15"/>
  <c r="Q98" i="15"/>
  <c r="T98" i="15"/>
  <c r="U98" i="15" s="1"/>
  <c r="V98" i="15" s="1"/>
  <c r="AB98" i="15"/>
  <c r="AC98" i="15" s="1"/>
  <c r="I99" i="15"/>
  <c r="K99" i="15" s="1"/>
  <c r="L99" i="15"/>
  <c r="W99" i="15" s="1"/>
  <c r="Q99" i="15"/>
  <c r="T99" i="15"/>
  <c r="U99" i="15"/>
  <c r="V99" i="15" s="1"/>
  <c r="AB99" i="15"/>
  <c r="AC99" i="15"/>
  <c r="I100" i="15"/>
  <c r="K100" i="15" s="1"/>
  <c r="L100" i="15"/>
  <c r="Q100" i="15"/>
  <c r="T100" i="15"/>
  <c r="U100" i="15" s="1"/>
  <c r="V100" i="15" s="1"/>
  <c r="AB100" i="15"/>
  <c r="AC100" i="15" s="1"/>
  <c r="I101" i="15"/>
  <c r="K101" i="15" s="1"/>
  <c r="L101" i="15"/>
  <c r="W101" i="15" s="1"/>
  <c r="Q101" i="15"/>
  <c r="T101" i="15"/>
  <c r="U101" i="15" s="1"/>
  <c r="V101" i="15" s="1"/>
  <c r="AB101" i="15"/>
  <c r="AC101" i="15" s="1"/>
  <c r="I102" i="15"/>
  <c r="K102" i="15" s="1"/>
  <c r="L102" i="15"/>
  <c r="Q102" i="15"/>
  <c r="T102" i="15"/>
  <c r="U102" i="15" s="1"/>
  <c r="V102" i="15" s="1"/>
  <c r="AB102" i="15"/>
  <c r="AC102" i="15" s="1"/>
  <c r="I103" i="15"/>
  <c r="K103" i="15" s="1"/>
  <c r="L103" i="15"/>
  <c r="W103" i="15" s="1"/>
  <c r="Q103" i="15"/>
  <c r="T103" i="15"/>
  <c r="U103" i="15" s="1"/>
  <c r="V103" i="15" s="1"/>
  <c r="AB103" i="15"/>
  <c r="AC103" i="15" s="1"/>
  <c r="I104" i="15"/>
  <c r="K104" i="15" s="1"/>
  <c r="L104" i="15"/>
  <c r="W104" i="15" s="1"/>
  <c r="Q104" i="15"/>
  <c r="T104" i="15"/>
  <c r="U104" i="15" s="1"/>
  <c r="V104" i="15" s="1"/>
  <c r="AB104" i="15"/>
  <c r="AC104" i="15" s="1"/>
  <c r="I105" i="15"/>
  <c r="K105" i="15" s="1"/>
  <c r="L105" i="15"/>
  <c r="W105" i="15" s="1"/>
  <c r="Q105" i="15"/>
  <c r="T105" i="15"/>
  <c r="U105" i="15" s="1"/>
  <c r="V105" i="15" s="1"/>
  <c r="AB105" i="15"/>
  <c r="AC105" i="15" s="1"/>
  <c r="I106" i="15"/>
  <c r="K106" i="15" s="1"/>
  <c r="L106" i="15"/>
  <c r="W106" i="15" s="1"/>
  <c r="Q106" i="15"/>
  <c r="T106" i="15"/>
  <c r="U106" i="15"/>
  <c r="V106" i="15" s="1"/>
  <c r="X106" i="15" s="1" a="1"/>
  <c r="X106" i="15" s="1"/>
  <c r="Y106" i="15" s="1" a="1"/>
  <c r="Y106" i="15" s="1"/>
  <c r="AB106" i="15"/>
  <c r="AC106" i="15" s="1"/>
  <c r="I107" i="15"/>
  <c r="K107" i="15" s="1"/>
  <c r="L107" i="15"/>
  <c r="Q107" i="15"/>
  <c r="T107" i="15"/>
  <c r="U107" i="15" s="1"/>
  <c r="V107" i="15" s="1"/>
  <c r="W107" i="15"/>
  <c r="AB107" i="15"/>
  <c r="AC107" i="15" s="1"/>
  <c r="I108" i="15"/>
  <c r="K108" i="15" s="1"/>
  <c r="L108" i="15"/>
  <c r="Q108" i="15"/>
  <c r="T108" i="15"/>
  <c r="U108" i="15" s="1"/>
  <c r="V108" i="15" s="1"/>
  <c r="AB108" i="15"/>
  <c r="AC108" i="15" s="1"/>
  <c r="I109" i="15"/>
  <c r="K109" i="15" s="1"/>
  <c r="L109" i="15"/>
  <c r="W109" i="15" s="1"/>
  <c r="Q109" i="15"/>
  <c r="T109" i="15"/>
  <c r="U109" i="15" s="1"/>
  <c r="V109" i="15" s="1"/>
  <c r="AB109" i="15"/>
  <c r="AC109" i="15" s="1"/>
  <c r="I110" i="15"/>
  <c r="K110" i="15"/>
  <c r="L110" i="15"/>
  <c r="W110" i="15" s="1"/>
  <c r="Q110" i="15"/>
  <c r="T110" i="15"/>
  <c r="U110" i="15" s="1"/>
  <c r="V110" i="15" s="1"/>
  <c r="AB110" i="15"/>
  <c r="AC110" i="15" s="1"/>
  <c r="I111" i="15"/>
  <c r="K111" i="15" s="1"/>
  <c r="L111" i="15"/>
  <c r="Q111" i="15"/>
  <c r="T111" i="15"/>
  <c r="U111" i="15" s="1"/>
  <c r="V111" i="15" s="1"/>
  <c r="W111" i="15"/>
  <c r="AB111" i="15"/>
  <c r="AC111" i="15" s="1"/>
  <c r="I112" i="15"/>
  <c r="K112" i="15" s="1"/>
  <c r="L112" i="15"/>
  <c r="W112" i="15" s="1"/>
  <c r="Q112" i="15"/>
  <c r="T112" i="15"/>
  <c r="U112" i="15" s="1"/>
  <c r="V112" i="15" s="1"/>
  <c r="AB112" i="15"/>
  <c r="AC112" i="15" s="1"/>
  <c r="I113" i="15"/>
  <c r="K113" i="15" s="1"/>
  <c r="L113" i="15"/>
  <c r="W113" i="15" s="1"/>
  <c r="Q113" i="15"/>
  <c r="T113" i="15"/>
  <c r="U113" i="15" s="1"/>
  <c r="V113" i="15" s="1"/>
  <c r="AB113" i="15"/>
  <c r="AC113" i="15" s="1"/>
  <c r="I114" i="15"/>
  <c r="K114" i="15" s="1"/>
  <c r="L114" i="15"/>
  <c r="W114" i="15" s="1"/>
  <c r="Q114" i="15"/>
  <c r="T114" i="15"/>
  <c r="U114" i="15" s="1"/>
  <c r="V114" i="15" s="1"/>
  <c r="AB114" i="15"/>
  <c r="AC114" i="15" s="1"/>
  <c r="I115" i="15"/>
  <c r="K115" i="15" s="1"/>
  <c r="L115" i="15"/>
  <c r="W115" i="15" s="1"/>
  <c r="Q115" i="15"/>
  <c r="T115" i="15"/>
  <c r="U115" i="15"/>
  <c r="V115" i="15" s="1"/>
  <c r="AB115" i="15"/>
  <c r="AC115" i="15" s="1"/>
  <c r="I116" i="15"/>
  <c r="K116" i="15" s="1"/>
  <c r="L116" i="15"/>
  <c r="W116" i="15" s="1"/>
  <c r="Q116" i="15"/>
  <c r="T116" i="15"/>
  <c r="U116" i="15" s="1"/>
  <c r="V116" i="15"/>
  <c r="AB116" i="15"/>
  <c r="AC116" i="15" s="1"/>
  <c r="I117" i="15"/>
  <c r="K117" i="15"/>
  <c r="L117" i="15"/>
  <c r="W117" i="15" s="1"/>
  <c r="Q117" i="15"/>
  <c r="T117" i="15"/>
  <c r="U117" i="15" s="1"/>
  <c r="V117" i="15" s="1"/>
  <c r="AB117" i="15"/>
  <c r="AC117" i="15" s="1"/>
  <c r="I118" i="15"/>
  <c r="K118" i="15" s="1"/>
  <c r="L118" i="15"/>
  <c r="W118" i="15" s="1"/>
  <c r="Q118" i="15"/>
  <c r="T118" i="15"/>
  <c r="U118" i="15" s="1"/>
  <c r="V118" i="15" s="1"/>
  <c r="AB118" i="15"/>
  <c r="AC118" i="15" s="1"/>
  <c r="I119" i="15"/>
  <c r="K119" i="15" s="1"/>
  <c r="L119" i="15"/>
  <c r="Q119" i="15"/>
  <c r="T119" i="15"/>
  <c r="U119" i="15" s="1"/>
  <c r="V119" i="15" s="1"/>
  <c r="W119" i="15"/>
  <c r="AB119" i="15"/>
  <c r="AC119" i="15" s="1"/>
  <c r="I120" i="15"/>
  <c r="K120" i="15" s="1"/>
  <c r="L120" i="15"/>
  <c r="W120" i="15" s="1"/>
  <c r="Q120" i="15"/>
  <c r="T120" i="15"/>
  <c r="U120" i="15" s="1"/>
  <c r="V120" i="15" s="1"/>
  <c r="AB120" i="15"/>
  <c r="AC120" i="15"/>
  <c r="I121" i="15"/>
  <c r="K121" i="15" s="1"/>
  <c r="L121" i="15"/>
  <c r="Q121" i="15"/>
  <c r="T121" i="15"/>
  <c r="U121" i="15" s="1"/>
  <c r="V121" i="15" s="1"/>
  <c r="AB121" i="15"/>
  <c r="AC121" i="15" s="1"/>
  <c r="I122" i="15"/>
  <c r="K122" i="15" s="1"/>
  <c r="L122" i="15"/>
  <c r="W122" i="15" s="1"/>
  <c r="Q122" i="15"/>
  <c r="T122" i="15"/>
  <c r="U122" i="15"/>
  <c r="V122" i="15" s="1"/>
  <c r="AB122" i="15"/>
  <c r="AC122" i="15" s="1"/>
  <c r="I123" i="15"/>
  <c r="K123" i="15" s="1"/>
  <c r="L123" i="15"/>
  <c r="W123" i="15" s="1"/>
  <c r="Q123" i="15"/>
  <c r="T123" i="15"/>
  <c r="U123" i="15" s="1"/>
  <c r="V123" i="15" s="1"/>
  <c r="AB123" i="15"/>
  <c r="AC123" i="15" s="1"/>
  <c r="I124" i="15"/>
  <c r="K124" i="15" s="1"/>
  <c r="L124" i="15"/>
  <c r="Q124" i="15"/>
  <c r="T124" i="15"/>
  <c r="U124" i="15" s="1"/>
  <c r="V124" i="15"/>
  <c r="W124" i="15"/>
  <c r="AB124" i="15"/>
  <c r="AC124" i="15" s="1"/>
  <c r="I125" i="15"/>
  <c r="K125" i="15" s="1"/>
  <c r="L125" i="15"/>
  <c r="W125" i="15" s="1"/>
  <c r="Q125" i="15"/>
  <c r="T125" i="15"/>
  <c r="U125" i="15" s="1"/>
  <c r="V125" i="15"/>
  <c r="AB125" i="15"/>
  <c r="AC125" i="15" s="1"/>
  <c r="I126" i="15"/>
  <c r="K126" i="15" s="1"/>
  <c r="L126" i="15"/>
  <c r="W126" i="15" s="1"/>
  <c r="Q126" i="15"/>
  <c r="T126" i="15"/>
  <c r="U126" i="15" s="1"/>
  <c r="V126" i="15" s="1"/>
  <c r="AB126" i="15"/>
  <c r="AC126" i="15" s="1"/>
  <c r="I127" i="15"/>
  <c r="K127" i="15" s="1"/>
  <c r="L127" i="15"/>
  <c r="W127" i="15" s="1"/>
  <c r="Q127" i="15"/>
  <c r="T127" i="15"/>
  <c r="U127" i="15" s="1"/>
  <c r="V127" i="15" s="1"/>
  <c r="AB127" i="15"/>
  <c r="AC127" i="15" s="1"/>
  <c r="I128" i="15"/>
  <c r="K128" i="15" s="1"/>
  <c r="L128" i="15"/>
  <c r="Q128" i="15"/>
  <c r="T128" i="15"/>
  <c r="U128" i="15" s="1"/>
  <c r="V128" i="15" s="1"/>
  <c r="AB128" i="15"/>
  <c r="AC128" i="15" s="1"/>
  <c r="I129" i="15"/>
  <c r="K129" i="15" s="1"/>
  <c r="L129" i="15"/>
  <c r="Q129" i="15"/>
  <c r="T129" i="15"/>
  <c r="U129" i="15" s="1"/>
  <c r="V129" i="15" s="1"/>
  <c r="AB129" i="15"/>
  <c r="AC129" i="15" s="1"/>
  <c r="I130" i="15"/>
  <c r="K130" i="15" s="1"/>
  <c r="L130" i="15"/>
  <c r="Q130" i="15"/>
  <c r="T130" i="15"/>
  <c r="U130" i="15" s="1"/>
  <c r="V130" i="15" s="1"/>
  <c r="AB130" i="15"/>
  <c r="AC130" i="15" s="1"/>
  <c r="I131" i="15"/>
  <c r="K131" i="15" s="1"/>
  <c r="L131" i="15"/>
  <c r="W131" i="15" s="1"/>
  <c r="Q131" i="15"/>
  <c r="T131" i="15"/>
  <c r="U131" i="15" s="1"/>
  <c r="V131" i="15"/>
  <c r="AB131" i="15"/>
  <c r="AC131" i="15" s="1"/>
  <c r="I132" i="15"/>
  <c r="K132" i="15" s="1"/>
  <c r="L132" i="15"/>
  <c r="W132" i="15" s="1"/>
  <c r="Q132" i="15"/>
  <c r="T132" i="15"/>
  <c r="U132" i="15" s="1"/>
  <c r="V132" i="15" s="1"/>
  <c r="AB132" i="15"/>
  <c r="AC132" i="15" s="1"/>
  <c r="I133" i="15"/>
  <c r="K133" i="15" s="1"/>
  <c r="L133" i="15"/>
  <c r="Q133" i="15"/>
  <c r="T133" i="15"/>
  <c r="U133" i="15" s="1"/>
  <c r="V133" i="15" s="1"/>
  <c r="AB133" i="15"/>
  <c r="AC133" i="15" s="1"/>
  <c r="I134" i="15"/>
  <c r="K134" i="15" s="1"/>
  <c r="L134" i="15"/>
  <c r="W134" i="15" s="1"/>
  <c r="Q134" i="15"/>
  <c r="T134" i="15"/>
  <c r="U134" i="15"/>
  <c r="V134" i="15" s="1"/>
  <c r="AB134" i="15"/>
  <c r="AC134" i="15" s="1"/>
  <c r="I135" i="15"/>
  <c r="K135" i="15" s="1"/>
  <c r="L135" i="15"/>
  <c r="W135" i="15" s="1"/>
  <c r="Q135" i="15"/>
  <c r="T135" i="15"/>
  <c r="U135" i="15" s="1"/>
  <c r="V135" i="15" s="1"/>
  <c r="AB135" i="15"/>
  <c r="AC135" i="15" s="1"/>
  <c r="I136" i="15"/>
  <c r="K136" i="15"/>
  <c r="L136" i="15"/>
  <c r="Q136" i="15"/>
  <c r="T136" i="15"/>
  <c r="U136" i="15" s="1"/>
  <c r="V136" i="15" s="1"/>
  <c r="AB136" i="15"/>
  <c r="AC136" i="15" s="1"/>
  <c r="I137" i="15"/>
  <c r="K137" i="15" s="1"/>
  <c r="L137" i="15"/>
  <c r="W137" i="15" s="1"/>
  <c r="Q137" i="15"/>
  <c r="T137" i="15"/>
  <c r="U137" i="15" s="1"/>
  <c r="V137" i="15" s="1"/>
  <c r="AB137" i="15"/>
  <c r="AC137" i="15" s="1"/>
  <c r="I138" i="15"/>
  <c r="K138" i="15" s="1"/>
  <c r="L138" i="15"/>
  <c r="Q138" i="15"/>
  <c r="T138" i="15"/>
  <c r="U138" i="15"/>
  <c r="V138" i="15"/>
  <c r="W138" i="15"/>
  <c r="AB138" i="15"/>
  <c r="AC138" i="15" s="1"/>
  <c r="I139" i="15"/>
  <c r="K139" i="15" s="1"/>
  <c r="L139" i="15"/>
  <c r="W139" i="15" s="1"/>
  <c r="Q139" i="15"/>
  <c r="T139" i="15"/>
  <c r="U139" i="15" s="1"/>
  <c r="V139" i="15" s="1"/>
  <c r="AB139" i="15"/>
  <c r="AC139" i="15" s="1"/>
  <c r="I140" i="15"/>
  <c r="K140" i="15" s="1"/>
  <c r="L140" i="15"/>
  <c r="W140" i="15" s="1"/>
  <c r="Q140" i="15"/>
  <c r="T140" i="15"/>
  <c r="U140" i="15" s="1"/>
  <c r="V140" i="15" s="1"/>
  <c r="X140" i="15" s="1" a="1"/>
  <c r="X140" i="15" s="1"/>
  <c r="Y140" i="15" s="1" a="1"/>
  <c r="Y140" i="15" s="1"/>
  <c r="AB140" i="15"/>
  <c r="AC140" i="15" s="1"/>
  <c r="I141" i="15"/>
  <c r="K141" i="15" s="1"/>
  <c r="L141" i="15"/>
  <c r="W141" i="15" s="1"/>
  <c r="Q141" i="15"/>
  <c r="T141" i="15"/>
  <c r="U141" i="15" s="1"/>
  <c r="V141" i="15" s="1"/>
  <c r="AB141" i="15"/>
  <c r="AC141" i="15" s="1"/>
  <c r="I142" i="15"/>
  <c r="K142" i="15" s="1"/>
  <c r="L142" i="15"/>
  <c r="W142" i="15" s="1"/>
  <c r="Q142" i="15"/>
  <c r="T142" i="15"/>
  <c r="U142" i="15" s="1"/>
  <c r="V142" i="15"/>
  <c r="AB142" i="15"/>
  <c r="AC142" i="15" s="1"/>
  <c r="I143" i="15"/>
  <c r="K143" i="15" s="1"/>
  <c r="L143" i="15"/>
  <c r="Q143" i="15"/>
  <c r="T143" i="15"/>
  <c r="U143" i="15" s="1"/>
  <c r="V143" i="15" s="1"/>
  <c r="AB143" i="15"/>
  <c r="AC143" i="15" s="1"/>
  <c r="I144" i="15"/>
  <c r="K144" i="15"/>
  <c r="L144" i="15"/>
  <c r="Q144" i="15"/>
  <c r="T144" i="15"/>
  <c r="U144" i="15" s="1"/>
  <c r="V144" i="15" s="1"/>
  <c r="AB144" i="15"/>
  <c r="AC144" i="15" s="1"/>
  <c r="I145" i="15"/>
  <c r="K145" i="15" s="1"/>
  <c r="L145" i="15"/>
  <c r="Q145" i="15"/>
  <c r="T145" i="15"/>
  <c r="U145" i="15"/>
  <c r="V145" i="15" s="1"/>
  <c r="AB145" i="15"/>
  <c r="AC145" i="15" s="1"/>
  <c r="I146" i="15"/>
  <c r="K146" i="15" s="1"/>
  <c r="L146" i="15"/>
  <c r="W146" i="15" s="1"/>
  <c r="Q146" i="15"/>
  <c r="T146" i="15"/>
  <c r="U146" i="15" s="1"/>
  <c r="V146" i="15" s="1"/>
  <c r="AB146" i="15"/>
  <c r="AC146" i="15" s="1"/>
  <c r="I147" i="15"/>
  <c r="K147" i="15" s="1"/>
  <c r="L147" i="15"/>
  <c r="W147" i="15" s="1"/>
  <c r="Q147" i="15"/>
  <c r="T147" i="15"/>
  <c r="U147" i="15" s="1"/>
  <c r="V147" i="15" s="1"/>
  <c r="AB147" i="15"/>
  <c r="AC147" i="15" s="1"/>
  <c r="I148" i="15"/>
  <c r="K148" i="15" s="1"/>
  <c r="L148" i="15"/>
  <c r="W148" i="15" s="1"/>
  <c r="Q148" i="15"/>
  <c r="T148" i="15"/>
  <c r="U148" i="15" s="1"/>
  <c r="V148" i="15"/>
  <c r="AB148" i="15"/>
  <c r="AC148" i="15" s="1"/>
  <c r="I149" i="15"/>
  <c r="K149" i="15" s="1"/>
  <c r="L149" i="15"/>
  <c r="W149" i="15" s="1"/>
  <c r="Q149" i="15"/>
  <c r="T149" i="15"/>
  <c r="U149" i="15" s="1"/>
  <c r="V149" i="15" s="1"/>
  <c r="AB149" i="15"/>
  <c r="AC149" i="15"/>
  <c r="I150" i="15"/>
  <c r="K150" i="15" s="1"/>
  <c r="L150" i="15"/>
  <c r="W150" i="15" s="1"/>
  <c r="Q150" i="15"/>
  <c r="T150" i="15"/>
  <c r="U150" i="15" s="1"/>
  <c r="V150" i="15" s="1"/>
  <c r="AB150" i="15"/>
  <c r="AC150" i="15" s="1"/>
  <c r="I151" i="15"/>
  <c r="K151" i="15" s="1"/>
  <c r="L151" i="15"/>
  <c r="W151" i="15" s="1"/>
  <c r="Q151" i="15"/>
  <c r="T151" i="15"/>
  <c r="U151" i="15" s="1"/>
  <c r="V151" i="15"/>
  <c r="AB151" i="15"/>
  <c r="AC151" i="15" s="1"/>
  <c r="I152" i="15"/>
  <c r="K152" i="15" s="1"/>
  <c r="L152" i="15"/>
  <c r="Q152" i="15"/>
  <c r="T152" i="15"/>
  <c r="U152" i="15" s="1"/>
  <c r="V152" i="15" s="1"/>
  <c r="AB152" i="15"/>
  <c r="AC152" i="15" s="1"/>
  <c r="I153" i="15"/>
  <c r="K153" i="15" s="1"/>
  <c r="L153" i="15"/>
  <c r="W153" i="15" s="1"/>
  <c r="Q153" i="15"/>
  <c r="T153" i="15"/>
  <c r="U153" i="15" s="1"/>
  <c r="V153" i="15" s="1"/>
  <c r="AB153" i="15"/>
  <c r="AC153" i="15" s="1"/>
  <c r="I154" i="15"/>
  <c r="K154" i="15" s="1"/>
  <c r="L154" i="15"/>
  <c r="Q154" i="15"/>
  <c r="T154" i="15"/>
  <c r="U154" i="15" s="1"/>
  <c r="V154" i="15" s="1"/>
  <c r="AB154" i="15"/>
  <c r="AC154" i="15" s="1"/>
  <c r="I155" i="15"/>
  <c r="K155" i="15" s="1"/>
  <c r="L155" i="15"/>
  <c r="W155" i="15" s="1"/>
  <c r="Q155" i="15"/>
  <c r="T155" i="15"/>
  <c r="U155" i="15" s="1"/>
  <c r="V155" i="15" s="1"/>
  <c r="AB155" i="15"/>
  <c r="AC155" i="15" s="1"/>
  <c r="I156" i="15"/>
  <c r="K156" i="15" s="1"/>
  <c r="L156" i="15"/>
  <c r="W156" i="15" s="1"/>
  <c r="Q156" i="15"/>
  <c r="T156" i="15"/>
  <c r="U156" i="15" s="1"/>
  <c r="V156" i="15"/>
  <c r="AB156" i="15"/>
  <c r="AC156" i="15" s="1"/>
  <c r="I157" i="15"/>
  <c r="K157" i="15" s="1"/>
  <c r="L157" i="15"/>
  <c r="W157" i="15" s="1"/>
  <c r="Q157" i="15"/>
  <c r="T157" i="15"/>
  <c r="U157" i="15" s="1"/>
  <c r="V157" i="15" s="1"/>
  <c r="AB157" i="15"/>
  <c r="AC157" i="15" s="1"/>
  <c r="I158" i="15"/>
  <c r="K158" i="15" s="1"/>
  <c r="L158" i="15"/>
  <c r="W158" i="15" s="1"/>
  <c r="Q158" i="15"/>
  <c r="T158" i="15"/>
  <c r="U158" i="15"/>
  <c r="V158" i="15" s="1"/>
  <c r="AB158" i="15"/>
  <c r="AC158" i="15" s="1"/>
  <c r="I159" i="15"/>
  <c r="K159" i="15"/>
  <c r="L159" i="15"/>
  <c r="W159" i="15" s="1"/>
  <c r="Q159" i="15"/>
  <c r="T159" i="15"/>
  <c r="U159" i="15" s="1"/>
  <c r="V159" i="15"/>
  <c r="AB159" i="15"/>
  <c r="AC159" i="15" s="1"/>
  <c r="I160" i="15"/>
  <c r="K160" i="15" s="1"/>
  <c r="L160" i="15"/>
  <c r="Q160" i="15"/>
  <c r="T160" i="15"/>
  <c r="U160" i="15" s="1"/>
  <c r="V160" i="15" s="1"/>
  <c r="AB160" i="15"/>
  <c r="AC160" i="15" s="1"/>
  <c r="I161" i="15"/>
  <c r="K161" i="15" s="1"/>
  <c r="L161" i="15"/>
  <c r="W161" i="15" s="1"/>
  <c r="Q161" i="15"/>
  <c r="T161" i="15"/>
  <c r="U161" i="15"/>
  <c r="V161" i="15" s="1"/>
  <c r="AB161" i="15"/>
  <c r="AC161" i="15" s="1"/>
  <c r="I162" i="15"/>
  <c r="K162" i="15" s="1"/>
  <c r="L162" i="15"/>
  <c r="W162" i="15" s="1"/>
  <c r="Q162" i="15"/>
  <c r="T162" i="15"/>
  <c r="U162" i="15" s="1"/>
  <c r="V162" i="15" s="1"/>
  <c r="AB162" i="15"/>
  <c r="AC162" i="15" s="1"/>
  <c r="I163" i="15"/>
  <c r="K163" i="15" s="1"/>
  <c r="L163" i="15"/>
  <c r="W163" i="15" s="1"/>
  <c r="Q163" i="15"/>
  <c r="T163" i="15"/>
  <c r="U163" i="15" s="1"/>
  <c r="V163" i="15" s="1"/>
  <c r="AB163" i="15"/>
  <c r="AC163" i="15" s="1"/>
  <c r="I164" i="15"/>
  <c r="K164" i="15"/>
  <c r="L164" i="15"/>
  <c r="Q164" i="15"/>
  <c r="T164" i="15"/>
  <c r="U164" i="15" s="1"/>
  <c r="V164" i="15" s="1"/>
  <c r="AB164" i="15"/>
  <c r="AC164" i="15" s="1"/>
  <c r="I165" i="15"/>
  <c r="K165" i="15"/>
  <c r="L165" i="15"/>
  <c r="W165" i="15" s="1"/>
  <c r="Q165" i="15"/>
  <c r="T165" i="15"/>
  <c r="U165" i="15" s="1"/>
  <c r="V165" i="15" s="1"/>
  <c r="AB165" i="15"/>
  <c r="AC165" i="15" s="1"/>
  <c r="I166" i="15"/>
  <c r="K166" i="15" s="1"/>
  <c r="L166" i="15"/>
  <c r="W166" i="15" s="1"/>
  <c r="Q166" i="15"/>
  <c r="T166" i="15"/>
  <c r="U166" i="15" s="1"/>
  <c r="V166" i="15" s="1"/>
  <c r="AB166" i="15"/>
  <c r="AC166" i="15" s="1"/>
  <c r="I167" i="15"/>
  <c r="K167" i="15" s="1"/>
  <c r="L167" i="15"/>
  <c r="W167" i="15" s="1"/>
  <c r="Q167" i="15"/>
  <c r="T167" i="15"/>
  <c r="U167" i="15"/>
  <c r="V167" i="15" s="1"/>
  <c r="AB167" i="15"/>
  <c r="AC167" i="15" s="1"/>
  <c r="I168" i="15"/>
  <c r="K168" i="15" s="1"/>
  <c r="L168" i="15"/>
  <c r="W168" i="15" s="1"/>
  <c r="Q168" i="15"/>
  <c r="T168" i="15"/>
  <c r="U168" i="15"/>
  <c r="V168" i="15" s="1"/>
  <c r="AB168" i="15"/>
  <c r="AC168" i="15" s="1"/>
  <c r="I169" i="15"/>
  <c r="K169" i="15" s="1"/>
  <c r="L169" i="15"/>
  <c r="Q169" i="15"/>
  <c r="T169" i="15"/>
  <c r="U169" i="15" s="1"/>
  <c r="V169" i="15" s="1"/>
  <c r="AB169" i="15"/>
  <c r="AC169" i="15" s="1"/>
  <c r="I170" i="15"/>
  <c r="K170" i="15" s="1"/>
  <c r="L170" i="15"/>
  <c r="W170" i="15" s="1"/>
  <c r="Q170" i="15"/>
  <c r="T170" i="15"/>
  <c r="U170" i="15"/>
  <c r="V170" i="15" s="1"/>
  <c r="AB170" i="15"/>
  <c r="AC170" i="15" s="1"/>
  <c r="I171" i="15"/>
  <c r="K171" i="15" s="1"/>
  <c r="L171" i="15"/>
  <c r="Q171" i="15"/>
  <c r="T171" i="15"/>
  <c r="U171" i="15" s="1"/>
  <c r="V171" i="15" s="1"/>
  <c r="W171" i="15"/>
  <c r="AB171" i="15"/>
  <c r="AC171" i="15" s="1"/>
  <c r="I172" i="15"/>
  <c r="K172" i="15" s="1"/>
  <c r="L172" i="15"/>
  <c r="Q172" i="15"/>
  <c r="T172" i="15"/>
  <c r="U172" i="15"/>
  <c r="V172" i="15" s="1"/>
  <c r="AB172" i="15"/>
  <c r="AC172" i="15" s="1"/>
  <c r="I173" i="15"/>
  <c r="K173" i="15" s="1"/>
  <c r="L173" i="15"/>
  <c r="W173" i="15" s="1"/>
  <c r="Q173" i="15"/>
  <c r="T173" i="15"/>
  <c r="U173" i="15" s="1"/>
  <c r="V173" i="15"/>
  <c r="AB173" i="15"/>
  <c r="AC173" i="15" s="1"/>
  <c r="I174" i="15"/>
  <c r="K174" i="15"/>
  <c r="L174" i="15"/>
  <c r="Q174" i="15"/>
  <c r="T174" i="15"/>
  <c r="U174" i="15" s="1"/>
  <c r="V174" i="15" s="1"/>
  <c r="AB174" i="15"/>
  <c r="AC174" i="15" s="1"/>
  <c r="I175" i="15"/>
  <c r="K175" i="15" s="1"/>
  <c r="L175" i="15"/>
  <c r="W175" i="15" s="1"/>
  <c r="Q175" i="15"/>
  <c r="T175" i="15"/>
  <c r="U175" i="15"/>
  <c r="V175" i="15" s="1"/>
  <c r="AB175" i="15"/>
  <c r="AC175" i="15" s="1"/>
  <c r="I176" i="15"/>
  <c r="K176" i="15" s="1"/>
  <c r="L176" i="15"/>
  <c r="W176" i="15" s="1"/>
  <c r="Q176" i="15"/>
  <c r="T176" i="15"/>
  <c r="U176" i="15"/>
  <c r="V176" i="15" s="1"/>
  <c r="AB176" i="15"/>
  <c r="AC176" i="15" s="1"/>
  <c r="I177" i="15"/>
  <c r="K177" i="15" s="1"/>
  <c r="L177" i="15"/>
  <c r="W177" i="15" s="1"/>
  <c r="Q177" i="15"/>
  <c r="T177" i="15"/>
  <c r="U177" i="15" s="1"/>
  <c r="V177" i="15" s="1"/>
  <c r="AB177" i="15"/>
  <c r="AC177" i="15" s="1"/>
  <c r="I178" i="15"/>
  <c r="K178" i="15" s="1"/>
  <c r="L178" i="15"/>
  <c r="W178" i="15" s="1"/>
  <c r="Q178" i="15"/>
  <c r="T178" i="15"/>
  <c r="U178" i="15"/>
  <c r="V178" i="15" s="1"/>
  <c r="AB178" i="15"/>
  <c r="AC178" i="15"/>
  <c r="I179" i="15"/>
  <c r="K179" i="15" s="1"/>
  <c r="L179" i="15"/>
  <c r="W179" i="15" s="1"/>
  <c r="Q179" i="15"/>
  <c r="T179" i="15"/>
  <c r="U179" i="15" s="1"/>
  <c r="V179" i="15" s="1"/>
  <c r="AB179" i="15"/>
  <c r="AC179" i="15" s="1"/>
  <c r="I180" i="15"/>
  <c r="K180" i="15" s="1"/>
  <c r="L180" i="15"/>
  <c r="Q180" i="15"/>
  <c r="T180" i="15"/>
  <c r="U180" i="15" s="1"/>
  <c r="V180" i="15" s="1"/>
  <c r="W180" i="15"/>
  <c r="AB180" i="15"/>
  <c r="AC180" i="15"/>
  <c r="I181" i="15"/>
  <c r="K181" i="15" s="1"/>
  <c r="L181" i="15"/>
  <c r="W181" i="15" s="1"/>
  <c r="Q181" i="15"/>
  <c r="T181" i="15"/>
  <c r="U181" i="15" s="1"/>
  <c r="V181" i="15" s="1"/>
  <c r="AB181" i="15"/>
  <c r="AC181" i="15" s="1"/>
  <c r="I182" i="15"/>
  <c r="K182" i="15" s="1"/>
  <c r="L182" i="15"/>
  <c r="W182" i="15" s="1"/>
  <c r="Q182" i="15"/>
  <c r="T182" i="15"/>
  <c r="U182" i="15" s="1"/>
  <c r="V182" i="15" s="1"/>
  <c r="AB182" i="15"/>
  <c r="AC182" i="15" s="1"/>
  <c r="I183" i="15"/>
  <c r="K183" i="15" s="1"/>
  <c r="L183" i="15"/>
  <c r="W183" i="15" s="1"/>
  <c r="Q183" i="15"/>
  <c r="T183" i="15"/>
  <c r="U183" i="15" s="1"/>
  <c r="V183" i="15" s="1"/>
  <c r="AB183" i="15"/>
  <c r="AC183" i="15"/>
  <c r="I184" i="15"/>
  <c r="K184" i="15" s="1"/>
  <c r="L184" i="15"/>
  <c r="W184" i="15" s="1"/>
  <c r="Q184" i="15"/>
  <c r="T184" i="15"/>
  <c r="U184" i="15"/>
  <c r="V184" i="15" s="1"/>
  <c r="AB184" i="15"/>
  <c r="AC184" i="15" s="1"/>
  <c r="I185" i="15"/>
  <c r="K185" i="15" s="1"/>
  <c r="L185" i="15"/>
  <c r="W185" i="15" s="1"/>
  <c r="Q185" i="15"/>
  <c r="T185" i="15"/>
  <c r="U185" i="15" s="1"/>
  <c r="V185" i="15" s="1"/>
  <c r="AB185" i="15"/>
  <c r="AC185" i="15" s="1"/>
  <c r="I186" i="15"/>
  <c r="K186" i="15" s="1"/>
  <c r="L186" i="15"/>
  <c r="Q186" i="15"/>
  <c r="T186" i="15"/>
  <c r="U186" i="15" s="1"/>
  <c r="V186" i="15" s="1"/>
  <c r="AB186" i="15"/>
  <c r="AC186" i="15" s="1"/>
  <c r="I187" i="15"/>
  <c r="K187" i="15" s="1"/>
  <c r="L187" i="15"/>
  <c r="W187" i="15" s="1"/>
  <c r="Q187" i="15"/>
  <c r="T187" i="15"/>
  <c r="U187" i="15" s="1"/>
  <c r="V187" i="15" s="1"/>
  <c r="AB187" i="15"/>
  <c r="AC187" i="15" s="1"/>
  <c r="I188" i="15"/>
  <c r="K188" i="15" s="1"/>
  <c r="L188" i="15"/>
  <c r="W188" i="15" s="1"/>
  <c r="Q188" i="15"/>
  <c r="T188" i="15"/>
  <c r="U188" i="15" s="1"/>
  <c r="V188" i="15" s="1"/>
  <c r="AB188" i="15"/>
  <c r="AC188" i="15" s="1"/>
  <c r="I189" i="15"/>
  <c r="K189" i="15"/>
  <c r="L189" i="15"/>
  <c r="Q189" i="15"/>
  <c r="T189" i="15"/>
  <c r="U189" i="15" s="1"/>
  <c r="V189" i="15" s="1"/>
  <c r="AB189" i="15"/>
  <c r="AC189" i="15" s="1"/>
  <c r="I190" i="15"/>
  <c r="K190" i="15" s="1"/>
  <c r="L190" i="15"/>
  <c r="W190" i="15" s="1"/>
  <c r="Q190" i="15"/>
  <c r="T190" i="15"/>
  <c r="U190" i="15" s="1"/>
  <c r="V190" i="15" s="1"/>
  <c r="AB190" i="15"/>
  <c r="AC190" i="15" s="1"/>
  <c r="I191" i="15"/>
  <c r="K191" i="15" s="1"/>
  <c r="L191" i="15"/>
  <c r="Q191" i="15"/>
  <c r="T191" i="15"/>
  <c r="U191" i="15" s="1"/>
  <c r="V191" i="15" s="1"/>
  <c r="AB191" i="15"/>
  <c r="AC191" i="15" s="1"/>
  <c r="I192" i="15"/>
  <c r="K192" i="15" s="1"/>
  <c r="L192" i="15"/>
  <c r="Q192" i="15"/>
  <c r="T192" i="15"/>
  <c r="U192" i="15" s="1"/>
  <c r="V192" i="15" s="1"/>
  <c r="AB192" i="15"/>
  <c r="AC192" i="15" s="1"/>
  <c r="I193" i="15"/>
  <c r="K193" i="15" s="1"/>
  <c r="L193" i="15"/>
  <c r="Q193" i="15"/>
  <c r="T193" i="15"/>
  <c r="U193" i="15" s="1"/>
  <c r="V193" i="15" s="1"/>
  <c r="AB193" i="15"/>
  <c r="AC193" i="15" s="1"/>
  <c r="I194" i="15"/>
  <c r="K194" i="15" s="1"/>
  <c r="L194" i="15"/>
  <c r="W194" i="15" s="1"/>
  <c r="Q194" i="15"/>
  <c r="T194" i="15"/>
  <c r="U194" i="15" s="1"/>
  <c r="V194" i="15" s="1"/>
  <c r="AB194" i="15"/>
  <c r="AC194" i="15" s="1"/>
  <c r="I195" i="15"/>
  <c r="K195" i="15" s="1"/>
  <c r="L195" i="15"/>
  <c r="W195" i="15" s="1"/>
  <c r="Q195" i="15"/>
  <c r="T195" i="15"/>
  <c r="U195" i="15" s="1"/>
  <c r="V195" i="15" s="1"/>
  <c r="AB195" i="15"/>
  <c r="AC195" i="15" s="1"/>
  <c r="I196" i="15"/>
  <c r="K196" i="15" s="1"/>
  <c r="L196" i="15"/>
  <c r="W196" i="15" s="1"/>
  <c r="Q196" i="15"/>
  <c r="T196" i="15"/>
  <c r="U196" i="15" s="1"/>
  <c r="V196" i="15" s="1"/>
  <c r="AB196" i="15"/>
  <c r="AC196" i="15" s="1"/>
  <c r="I197" i="15"/>
  <c r="K197" i="15"/>
  <c r="L197" i="15"/>
  <c r="Q197" i="15"/>
  <c r="T197" i="15"/>
  <c r="U197" i="15" s="1"/>
  <c r="V197" i="15" s="1"/>
  <c r="AB197" i="15"/>
  <c r="AC197" i="15" s="1"/>
  <c r="I198" i="15"/>
  <c r="K198" i="15" s="1"/>
  <c r="L198" i="15"/>
  <c r="W198" i="15" s="1"/>
  <c r="Q198" i="15"/>
  <c r="T198" i="15"/>
  <c r="U198" i="15" s="1"/>
  <c r="V198" i="15" s="1"/>
  <c r="AB198" i="15"/>
  <c r="AC198" i="15" s="1"/>
  <c r="I199" i="15"/>
  <c r="K199" i="15" s="1"/>
  <c r="L199" i="15"/>
  <c r="W199" i="15" s="1"/>
  <c r="Q199" i="15"/>
  <c r="T199" i="15"/>
  <c r="U199" i="15"/>
  <c r="V199" i="15" s="1"/>
  <c r="AB199" i="15"/>
  <c r="AC199" i="15" s="1"/>
  <c r="I200" i="15"/>
  <c r="K200" i="15" s="1"/>
  <c r="L200" i="15"/>
  <c r="W200" i="15" s="1"/>
  <c r="Q200" i="15"/>
  <c r="T200" i="15"/>
  <c r="U200" i="15" s="1"/>
  <c r="V200" i="15" s="1"/>
  <c r="AB200" i="15"/>
  <c r="AC200" i="15" s="1"/>
  <c r="I201" i="15"/>
  <c r="K201" i="15" s="1"/>
  <c r="L201" i="15"/>
  <c r="Q201" i="15"/>
  <c r="T201" i="15"/>
  <c r="U201" i="15" s="1"/>
  <c r="V201" i="15"/>
  <c r="AB201" i="15"/>
  <c r="AC201" i="15" s="1"/>
  <c r="I202" i="15"/>
  <c r="K202" i="15" s="1"/>
  <c r="L202" i="15"/>
  <c r="W202" i="15" s="1"/>
  <c r="Q202" i="15"/>
  <c r="T202" i="15"/>
  <c r="U202" i="15" s="1"/>
  <c r="V202" i="15" s="1"/>
  <c r="AB202" i="15"/>
  <c r="AC202" i="15" s="1"/>
  <c r="I203" i="15"/>
  <c r="K203" i="15" s="1"/>
  <c r="L203" i="15"/>
  <c r="W203" i="15" s="1"/>
  <c r="Q203" i="15"/>
  <c r="T203" i="15"/>
  <c r="U203" i="15"/>
  <c r="V203" i="15" s="1"/>
  <c r="AB203" i="15"/>
  <c r="AC203" i="15" s="1"/>
  <c r="I204" i="15"/>
  <c r="K204" i="15" s="1"/>
  <c r="L204" i="15"/>
  <c r="W204" i="15" s="1"/>
  <c r="Q204" i="15"/>
  <c r="T204" i="15"/>
  <c r="U204" i="15" s="1"/>
  <c r="V204" i="15" s="1"/>
  <c r="AB204" i="15"/>
  <c r="AC204" i="15" s="1"/>
  <c r="I205" i="15"/>
  <c r="K205" i="15" s="1"/>
  <c r="L205" i="15"/>
  <c r="Q205" i="15"/>
  <c r="T205" i="15"/>
  <c r="U205" i="15" s="1"/>
  <c r="V205" i="15" s="1"/>
  <c r="AB205" i="15"/>
  <c r="AC205" i="15" s="1"/>
  <c r="I206" i="15"/>
  <c r="K206" i="15" s="1"/>
  <c r="L206" i="15"/>
  <c r="W206" i="15" s="1"/>
  <c r="Q206" i="15"/>
  <c r="T206" i="15"/>
  <c r="U206" i="15"/>
  <c r="V206" i="15" s="1"/>
  <c r="AB206" i="15"/>
  <c r="AC206" i="15" s="1"/>
  <c r="I207" i="15"/>
  <c r="K207" i="15" s="1"/>
  <c r="L207" i="15"/>
  <c r="W207" i="15" s="1"/>
  <c r="Q207" i="15"/>
  <c r="T207" i="15"/>
  <c r="U207" i="15" s="1"/>
  <c r="V207" i="15" s="1"/>
  <c r="AB207" i="15"/>
  <c r="AC207" i="15" s="1"/>
  <c r="I208" i="15"/>
  <c r="K208" i="15" s="1"/>
  <c r="L208" i="15"/>
  <c r="Q208" i="15"/>
  <c r="T208" i="15"/>
  <c r="U208" i="15" s="1"/>
  <c r="V208" i="15" s="1"/>
  <c r="AB208" i="15"/>
  <c r="AC208" i="15" s="1"/>
  <c r="I209" i="15"/>
  <c r="K209" i="15"/>
  <c r="L209" i="15"/>
  <c r="Q209" i="15"/>
  <c r="T209" i="15"/>
  <c r="U209" i="15" s="1"/>
  <c r="V209" i="15" s="1"/>
  <c r="AB209" i="15"/>
  <c r="AC209" i="15" s="1"/>
  <c r="I210" i="15"/>
  <c r="K210" i="15" s="1"/>
  <c r="L210" i="15"/>
  <c r="W210" i="15" s="1"/>
  <c r="Q210" i="15"/>
  <c r="T210" i="15"/>
  <c r="U210" i="15" s="1"/>
  <c r="V210" i="15" s="1"/>
  <c r="AB210" i="15"/>
  <c r="AC210" i="15" s="1"/>
  <c r="I211" i="15"/>
  <c r="K211" i="15" s="1"/>
  <c r="L211" i="15"/>
  <c r="W211" i="15" s="1"/>
  <c r="Q211" i="15"/>
  <c r="T211" i="15"/>
  <c r="U211" i="15"/>
  <c r="V211" i="15" s="1"/>
  <c r="AB211" i="15"/>
  <c r="AC211" i="15" s="1"/>
  <c r="I212" i="15"/>
  <c r="K212" i="15" s="1"/>
  <c r="L212" i="15"/>
  <c r="W212" i="15" s="1"/>
  <c r="Q212" i="15"/>
  <c r="T212" i="15"/>
  <c r="U212" i="15" s="1"/>
  <c r="V212" i="15"/>
  <c r="AB212" i="15"/>
  <c r="AC212" i="15" s="1"/>
  <c r="I213" i="15"/>
  <c r="K213" i="15" s="1"/>
  <c r="L213" i="15"/>
  <c r="W213" i="15" s="1"/>
  <c r="Q213" i="15"/>
  <c r="T213" i="15"/>
  <c r="U213" i="15" s="1"/>
  <c r="V213" i="15" s="1"/>
  <c r="AB213" i="15"/>
  <c r="AC213" i="15" s="1"/>
  <c r="I214" i="15"/>
  <c r="K214" i="15" s="1"/>
  <c r="L214" i="15"/>
  <c r="W214" i="15" s="1"/>
  <c r="Q214" i="15"/>
  <c r="T214" i="15"/>
  <c r="U214" i="15" s="1"/>
  <c r="V214" i="15" s="1"/>
  <c r="AB214" i="15"/>
  <c r="AC214" i="15" s="1"/>
  <c r="I215" i="15"/>
  <c r="K215" i="15" s="1"/>
  <c r="L215" i="15"/>
  <c r="Q215" i="15"/>
  <c r="T215" i="15"/>
  <c r="U215" i="15"/>
  <c r="V215" i="15" s="1"/>
  <c r="W215" i="15"/>
  <c r="AB215" i="15"/>
  <c r="AC215" i="15" s="1"/>
  <c r="I216" i="15"/>
  <c r="K216" i="15" s="1"/>
  <c r="L216" i="15"/>
  <c r="W216" i="15" s="1"/>
  <c r="Q216" i="15"/>
  <c r="T216" i="15"/>
  <c r="U216" i="15" s="1"/>
  <c r="V216" i="15"/>
  <c r="AB216" i="15"/>
  <c r="AC216" i="15" s="1"/>
  <c r="I217" i="15"/>
  <c r="K217" i="15" s="1"/>
  <c r="L217" i="15"/>
  <c r="Q217" i="15"/>
  <c r="T217" i="15"/>
  <c r="U217" i="15" s="1"/>
  <c r="V217" i="15" s="1"/>
  <c r="AB217" i="15"/>
  <c r="AC217" i="15" s="1"/>
  <c r="I218" i="15"/>
  <c r="K218" i="15" s="1"/>
  <c r="L218" i="15"/>
  <c r="W218" i="15" s="1"/>
  <c r="Q218" i="15"/>
  <c r="T218" i="15"/>
  <c r="U218" i="15"/>
  <c r="V218" i="15" s="1"/>
  <c r="AB218" i="15"/>
  <c r="AC218" i="15" s="1"/>
  <c r="I219" i="15"/>
  <c r="K219" i="15" s="1"/>
  <c r="L219" i="15"/>
  <c r="W219" i="15" s="1"/>
  <c r="Q219" i="15"/>
  <c r="T219" i="15"/>
  <c r="U219" i="15" s="1"/>
  <c r="V219" i="15" s="1"/>
  <c r="AB219" i="15"/>
  <c r="AC219" i="15" s="1"/>
  <c r="I220" i="15"/>
  <c r="K220" i="15" s="1"/>
  <c r="L220" i="15"/>
  <c r="W220" i="15" s="1"/>
  <c r="Q220" i="15"/>
  <c r="T220" i="15"/>
  <c r="U220" i="15" s="1"/>
  <c r="V220" i="15" s="1"/>
  <c r="AB220" i="15"/>
  <c r="AC220" i="15" s="1"/>
  <c r="I221" i="15"/>
  <c r="K221" i="15" s="1"/>
  <c r="L221" i="15"/>
  <c r="W221" i="15" s="1"/>
  <c r="Q221" i="15"/>
  <c r="T221" i="15"/>
  <c r="U221" i="15" s="1"/>
  <c r="V221" i="15" s="1"/>
  <c r="AB221" i="15"/>
  <c r="AC221" i="15" s="1"/>
  <c r="I222" i="15"/>
  <c r="K222" i="15" s="1"/>
  <c r="L222" i="15"/>
  <c r="W222" i="15" s="1"/>
  <c r="Q222" i="15"/>
  <c r="T222" i="15"/>
  <c r="U222" i="15" s="1"/>
  <c r="V222" i="15" s="1"/>
  <c r="AB222" i="15"/>
  <c r="AC222" i="15" s="1"/>
  <c r="I223" i="15"/>
  <c r="K223" i="15" s="1"/>
  <c r="L223" i="15"/>
  <c r="W223" i="15" s="1"/>
  <c r="Q223" i="15"/>
  <c r="T223" i="15"/>
  <c r="U223" i="15" s="1"/>
  <c r="V223" i="15" s="1"/>
  <c r="AB223" i="15"/>
  <c r="AC223" i="15" s="1"/>
  <c r="I224" i="15"/>
  <c r="K224" i="15" s="1"/>
  <c r="L224" i="15"/>
  <c r="W224" i="15" s="1"/>
  <c r="Q224" i="15"/>
  <c r="T224" i="15"/>
  <c r="U224" i="15" s="1"/>
  <c r="V224" i="15" s="1"/>
  <c r="AB224" i="15"/>
  <c r="AC224" i="15" s="1"/>
  <c r="I225" i="15"/>
  <c r="K225" i="15" s="1"/>
  <c r="L225" i="15"/>
  <c r="Q225" i="15"/>
  <c r="T225" i="15"/>
  <c r="U225" i="15" s="1"/>
  <c r="V225" i="15" s="1"/>
  <c r="AB225" i="15"/>
  <c r="AC225" i="15" s="1"/>
  <c r="I226" i="15"/>
  <c r="K226" i="15" s="1"/>
  <c r="L226" i="15"/>
  <c r="W226" i="15" s="1"/>
  <c r="Q226" i="15"/>
  <c r="T226" i="15"/>
  <c r="U226" i="15"/>
  <c r="V226" i="15" s="1"/>
  <c r="AB226" i="15"/>
  <c r="AC226" i="15" s="1"/>
  <c r="I227" i="15"/>
  <c r="K227" i="15" s="1"/>
  <c r="L227" i="15"/>
  <c r="W227" i="15" s="1"/>
  <c r="Q227" i="15"/>
  <c r="T227" i="15"/>
  <c r="U227" i="15"/>
  <c r="V227" i="15" s="1"/>
  <c r="AB227" i="15"/>
  <c r="AC227" i="15" s="1"/>
  <c r="I228" i="15"/>
  <c r="K228" i="15" s="1"/>
  <c r="L228" i="15"/>
  <c r="W228" i="15" s="1"/>
  <c r="Q228" i="15"/>
  <c r="T228" i="15"/>
  <c r="U228" i="15" s="1"/>
  <c r="V228" i="15"/>
  <c r="AB228" i="15"/>
  <c r="AC228" i="15" s="1"/>
  <c r="I229" i="15"/>
  <c r="K229" i="15" s="1"/>
  <c r="L229" i="15"/>
  <c r="W229" i="15" s="1"/>
  <c r="Q229" i="15"/>
  <c r="T229" i="15"/>
  <c r="U229" i="15" s="1"/>
  <c r="V229" i="15" s="1"/>
  <c r="AB229" i="15"/>
  <c r="AC229" i="15" s="1"/>
  <c r="I230" i="15"/>
  <c r="K230" i="15" s="1"/>
  <c r="L230" i="15"/>
  <c r="W230" i="15" s="1"/>
  <c r="Q230" i="15"/>
  <c r="T230" i="15"/>
  <c r="U230" i="15" s="1"/>
  <c r="V230" i="15" s="1"/>
  <c r="AB230" i="15"/>
  <c r="AC230" i="15" s="1"/>
  <c r="I231" i="15"/>
  <c r="K231" i="15" s="1"/>
  <c r="L231" i="15"/>
  <c r="W231" i="15" s="1"/>
  <c r="Q231" i="15"/>
  <c r="T231" i="15"/>
  <c r="U231" i="15" s="1"/>
  <c r="V231" i="15" s="1"/>
  <c r="AB231" i="15"/>
  <c r="AC231" i="15" s="1"/>
  <c r="I232" i="15"/>
  <c r="K232" i="15" s="1"/>
  <c r="L232" i="15"/>
  <c r="W232" i="15" s="1"/>
  <c r="Q232" i="15"/>
  <c r="T232" i="15"/>
  <c r="U232" i="15" s="1"/>
  <c r="V232" i="15"/>
  <c r="AB232" i="15"/>
  <c r="AC232" i="15" s="1"/>
  <c r="I233" i="15"/>
  <c r="K233" i="15" s="1"/>
  <c r="L233" i="15"/>
  <c r="Q233" i="15"/>
  <c r="T233" i="15"/>
  <c r="U233" i="15" s="1"/>
  <c r="V233" i="15"/>
  <c r="AB233" i="15"/>
  <c r="AC233" i="15" s="1"/>
  <c r="I234" i="15"/>
  <c r="K234" i="15" s="1"/>
  <c r="L234" i="15"/>
  <c r="W234" i="15" s="1"/>
  <c r="Q234" i="15"/>
  <c r="T234" i="15"/>
  <c r="U234" i="15" s="1"/>
  <c r="V234" i="15" s="1"/>
  <c r="AB234" i="15"/>
  <c r="AC234" i="15" s="1"/>
  <c r="I235" i="15"/>
  <c r="K235" i="15" s="1"/>
  <c r="L235" i="15"/>
  <c r="W235" i="15" s="1"/>
  <c r="Q235" i="15"/>
  <c r="T235" i="15"/>
  <c r="U235" i="15"/>
  <c r="V235" i="15" s="1"/>
  <c r="AB235" i="15"/>
  <c r="AC235" i="15" s="1"/>
  <c r="I236" i="15"/>
  <c r="K236" i="15" s="1"/>
  <c r="L236" i="15"/>
  <c r="W236" i="15" s="1"/>
  <c r="Q236" i="15"/>
  <c r="T236" i="15"/>
  <c r="U236" i="15" s="1"/>
  <c r="V236" i="15" s="1"/>
  <c r="AB236" i="15"/>
  <c r="AC236" i="15" s="1"/>
  <c r="I237" i="15"/>
  <c r="K237" i="15" s="1"/>
  <c r="L237" i="15"/>
  <c r="W237" i="15" s="1"/>
  <c r="Q237" i="15"/>
  <c r="X237" i="15" s="1" a="1"/>
  <c r="X237" i="15" s="1"/>
  <c r="T237" i="15"/>
  <c r="U237" i="15" s="1"/>
  <c r="V237" i="15" s="1"/>
  <c r="AB237" i="15"/>
  <c r="AC237" i="15" s="1"/>
  <c r="I238" i="15"/>
  <c r="K238" i="15" s="1"/>
  <c r="L238" i="15"/>
  <c r="W238" i="15" s="1"/>
  <c r="Q238" i="15"/>
  <c r="T238" i="15"/>
  <c r="U238" i="15" s="1"/>
  <c r="V238" i="15" s="1"/>
  <c r="AB238" i="15"/>
  <c r="AC238" i="15" s="1"/>
  <c r="I239" i="15"/>
  <c r="K239" i="15" s="1"/>
  <c r="L239" i="15"/>
  <c r="W239" i="15" s="1"/>
  <c r="Q239" i="15"/>
  <c r="T239" i="15"/>
  <c r="U239" i="15"/>
  <c r="V239" i="15" s="1"/>
  <c r="AB239" i="15"/>
  <c r="AC239" i="15" s="1"/>
  <c r="I240" i="15"/>
  <c r="K240" i="15" s="1"/>
  <c r="L240" i="15"/>
  <c r="W240" i="15" s="1"/>
  <c r="Q240" i="15"/>
  <c r="T240" i="15"/>
  <c r="U240" i="15" s="1"/>
  <c r="V240" i="15"/>
  <c r="AB240" i="15"/>
  <c r="AC240" i="15" s="1"/>
  <c r="I241" i="15"/>
  <c r="K241" i="15" s="1"/>
  <c r="L241" i="15"/>
  <c r="Q241" i="15"/>
  <c r="T241" i="15"/>
  <c r="U241" i="15" s="1"/>
  <c r="V241" i="15" s="1"/>
  <c r="AB241" i="15"/>
  <c r="AC241" i="15" s="1"/>
  <c r="I242" i="15"/>
  <c r="K242" i="15" s="1"/>
  <c r="L242" i="15"/>
  <c r="W242" i="15" s="1"/>
  <c r="Q242" i="15"/>
  <c r="T242" i="15"/>
  <c r="U242" i="15" s="1"/>
  <c r="V242" i="15" s="1"/>
  <c r="X242" i="15" s="1" a="1"/>
  <c r="X242" i="15" s="1"/>
  <c r="Y242" i="15" s="1" a="1"/>
  <c r="Y242" i="15" s="1"/>
  <c r="AB242" i="15"/>
  <c r="AC242" i="15" s="1"/>
  <c r="I243" i="15"/>
  <c r="K243" i="15" s="1"/>
  <c r="L243" i="15"/>
  <c r="W243" i="15" s="1"/>
  <c r="Q243" i="15"/>
  <c r="T243" i="15"/>
  <c r="U243" i="15" s="1"/>
  <c r="V243" i="15" s="1"/>
  <c r="AB243" i="15"/>
  <c r="AC243" i="15" s="1"/>
  <c r="I244" i="15"/>
  <c r="K244" i="15" s="1"/>
  <c r="L244" i="15"/>
  <c r="Q244" i="15"/>
  <c r="T244" i="15"/>
  <c r="U244" i="15" s="1"/>
  <c r="V244" i="15"/>
  <c r="W244" i="15"/>
  <c r="AB244" i="15"/>
  <c r="AC244" i="15" s="1"/>
  <c r="I245" i="15"/>
  <c r="K245" i="15" s="1"/>
  <c r="L245" i="15"/>
  <c r="W245" i="15" s="1"/>
  <c r="Q245" i="15"/>
  <c r="T245" i="15"/>
  <c r="U245" i="15" s="1"/>
  <c r="V245" i="15" s="1"/>
  <c r="AB245" i="15"/>
  <c r="AC245" i="15" s="1"/>
  <c r="I246" i="15"/>
  <c r="K246" i="15" s="1"/>
  <c r="L246" i="15"/>
  <c r="W246" i="15" s="1"/>
  <c r="Q246" i="15"/>
  <c r="T246" i="15"/>
  <c r="U246" i="15" s="1"/>
  <c r="V246" i="15" s="1"/>
  <c r="AB246" i="15"/>
  <c r="AC246" i="15" s="1"/>
  <c r="I247" i="15"/>
  <c r="K247" i="15" s="1"/>
  <c r="L247" i="15"/>
  <c r="W247" i="15" s="1"/>
  <c r="Q247" i="15"/>
  <c r="T247" i="15"/>
  <c r="U247" i="15" s="1"/>
  <c r="V247" i="15" s="1"/>
  <c r="AB247" i="15"/>
  <c r="AC247" i="15" s="1"/>
  <c r="I248" i="15"/>
  <c r="K248" i="15" s="1"/>
  <c r="L248" i="15"/>
  <c r="W248" i="15" s="1"/>
  <c r="Q248" i="15"/>
  <c r="T248" i="15"/>
  <c r="U248" i="15" s="1"/>
  <c r="V248" i="15"/>
  <c r="AB248" i="15"/>
  <c r="AC248" i="15" s="1"/>
  <c r="I249" i="15"/>
  <c r="K249" i="15" s="1"/>
  <c r="L249" i="15"/>
  <c r="Q249" i="15"/>
  <c r="T249" i="15"/>
  <c r="U249" i="15" s="1"/>
  <c r="V249" i="15" s="1"/>
  <c r="AB249" i="15"/>
  <c r="AC249" i="15" s="1"/>
  <c r="I250" i="15"/>
  <c r="K250" i="15" s="1"/>
  <c r="L250" i="15"/>
  <c r="W250" i="15" s="1"/>
  <c r="Q250" i="15"/>
  <c r="T250" i="15"/>
  <c r="U250" i="15" s="1"/>
  <c r="V250" i="15" s="1"/>
  <c r="AB250" i="15"/>
  <c r="AC250" i="15" s="1"/>
  <c r="I251" i="15"/>
  <c r="K251" i="15" s="1"/>
  <c r="L251" i="15"/>
  <c r="Q251" i="15"/>
  <c r="T251" i="15"/>
  <c r="U251" i="15" s="1"/>
  <c r="V251" i="15" s="1"/>
  <c r="AB251" i="15"/>
  <c r="AC251" i="15" s="1"/>
  <c r="I252" i="15"/>
  <c r="K252" i="15" s="1"/>
  <c r="L252" i="15"/>
  <c r="W252" i="15" s="1"/>
  <c r="Q252" i="15"/>
  <c r="T252" i="15"/>
  <c r="U252" i="15" s="1"/>
  <c r="V252" i="15"/>
  <c r="AB252" i="15"/>
  <c r="AC252" i="15" s="1"/>
  <c r="I253" i="15"/>
  <c r="K253" i="15" s="1"/>
  <c r="L253" i="15"/>
  <c r="W253" i="15" s="1"/>
  <c r="Q253" i="15"/>
  <c r="T253" i="15"/>
  <c r="U253" i="15" s="1"/>
  <c r="V253" i="15" s="1"/>
  <c r="AB253" i="15"/>
  <c r="AC253" i="15" s="1"/>
  <c r="I254" i="15"/>
  <c r="K254" i="15" s="1"/>
  <c r="L254" i="15"/>
  <c r="W254" i="15" s="1"/>
  <c r="Q254" i="15"/>
  <c r="T254" i="15"/>
  <c r="U254" i="15" s="1"/>
  <c r="V254" i="15" s="1"/>
  <c r="AB254" i="15"/>
  <c r="AC254" i="15" s="1"/>
  <c r="I255" i="15"/>
  <c r="K255" i="15" s="1"/>
  <c r="L255" i="15"/>
  <c r="W255" i="15" s="1"/>
  <c r="Q255" i="15"/>
  <c r="T255" i="15"/>
  <c r="U255" i="15"/>
  <c r="V255" i="15" s="1"/>
  <c r="AB255" i="15"/>
  <c r="AC255" i="15" s="1"/>
  <c r="I256" i="15"/>
  <c r="K256" i="15" s="1"/>
  <c r="L256" i="15"/>
  <c r="Q256" i="15"/>
  <c r="T256" i="15"/>
  <c r="U256" i="15" s="1"/>
  <c r="V256" i="15"/>
  <c r="AB256" i="15"/>
  <c r="AC256" i="15" s="1"/>
  <c r="I257" i="15"/>
  <c r="K257" i="15" s="1"/>
  <c r="L257" i="15"/>
  <c r="Q257" i="15"/>
  <c r="T257" i="15"/>
  <c r="U257" i="15" s="1"/>
  <c r="V257" i="15" s="1"/>
  <c r="AB257" i="15"/>
  <c r="AC257" i="15" s="1"/>
  <c r="I258" i="15"/>
  <c r="K258" i="15" s="1"/>
  <c r="L258" i="15"/>
  <c r="W258" i="15" s="1"/>
  <c r="Q258" i="15"/>
  <c r="T258" i="15"/>
  <c r="U258" i="15" s="1"/>
  <c r="V258" i="15" s="1"/>
  <c r="AB258" i="15"/>
  <c r="AC258" i="15" s="1"/>
  <c r="I259" i="15"/>
  <c r="K259" i="15" s="1"/>
  <c r="L259" i="15"/>
  <c r="Q259" i="15"/>
  <c r="T259" i="15"/>
  <c r="U259" i="15" s="1"/>
  <c r="V259" i="15" s="1"/>
  <c r="AB259" i="15"/>
  <c r="AC259" i="15" s="1"/>
  <c r="I260" i="15"/>
  <c r="K260" i="15"/>
  <c r="L260" i="15"/>
  <c r="W260" i="15" s="1"/>
  <c r="Q260" i="15"/>
  <c r="T260" i="15"/>
  <c r="U260" i="15" s="1"/>
  <c r="V260" i="15" s="1"/>
  <c r="AB260" i="15"/>
  <c r="AC260" i="15" s="1"/>
  <c r="I261" i="15"/>
  <c r="K261" i="15"/>
  <c r="L261" i="15"/>
  <c r="W261" i="15" s="1"/>
  <c r="Q261" i="15"/>
  <c r="T261" i="15"/>
  <c r="U261" i="15" s="1"/>
  <c r="V261" i="15" s="1"/>
  <c r="AB261" i="15"/>
  <c r="AC261" i="15" s="1"/>
  <c r="I262" i="15"/>
  <c r="K262" i="15" s="1"/>
  <c r="L262" i="15"/>
  <c r="W262" i="15" s="1"/>
  <c r="Q262" i="15"/>
  <c r="T262" i="15"/>
  <c r="U262" i="15" s="1"/>
  <c r="V262" i="15" s="1"/>
  <c r="AB262" i="15"/>
  <c r="AC262" i="15" s="1"/>
  <c r="I263" i="15"/>
  <c r="K263" i="15" s="1"/>
  <c r="L263" i="15"/>
  <c r="W263" i="15" s="1"/>
  <c r="Q263" i="15"/>
  <c r="T263" i="15"/>
  <c r="U263" i="15"/>
  <c r="V263" i="15" s="1"/>
  <c r="AB263" i="15"/>
  <c r="AC263" i="15" s="1"/>
  <c r="I264" i="15"/>
  <c r="K264" i="15"/>
  <c r="L264" i="15"/>
  <c r="Q264" i="15"/>
  <c r="T264" i="15"/>
  <c r="U264" i="15" s="1"/>
  <c r="V264" i="15"/>
  <c r="AB264" i="15"/>
  <c r="AC264" i="15" s="1"/>
  <c r="I265" i="15"/>
  <c r="K265" i="15" s="1"/>
  <c r="L265" i="15"/>
  <c r="Q265" i="15"/>
  <c r="T265" i="15"/>
  <c r="U265" i="15" s="1"/>
  <c r="V265" i="15" s="1"/>
  <c r="AB265" i="15"/>
  <c r="AC265" i="15" s="1"/>
  <c r="I266" i="15"/>
  <c r="K266" i="15" s="1"/>
  <c r="L266" i="15"/>
  <c r="W266" i="15" s="1"/>
  <c r="Q266" i="15"/>
  <c r="T266" i="15"/>
  <c r="U266" i="15"/>
  <c r="V266" i="15" s="1"/>
  <c r="AB266" i="15"/>
  <c r="AC266" i="15" s="1"/>
  <c r="I267" i="15"/>
  <c r="K267" i="15" s="1"/>
  <c r="L267" i="15"/>
  <c r="Q267" i="15"/>
  <c r="T267" i="15"/>
  <c r="U267" i="15"/>
  <c r="V267" i="15" s="1"/>
  <c r="AB267" i="15"/>
  <c r="AC267" i="15" s="1"/>
  <c r="I268" i="15"/>
  <c r="K268" i="15" s="1"/>
  <c r="L268" i="15"/>
  <c r="W268" i="15" s="1"/>
  <c r="Q268" i="15"/>
  <c r="T268" i="15"/>
  <c r="U268" i="15" s="1"/>
  <c r="V268" i="15"/>
  <c r="AB268" i="15"/>
  <c r="AC268" i="15" s="1"/>
  <c r="I269" i="15"/>
  <c r="K269" i="15" s="1"/>
  <c r="L269" i="15"/>
  <c r="Q269" i="15"/>
  <c r="T269" i="15"/>
  <c r="U269" i="15" s="1"/>
  <c r="V269" i="15" s="1"/>
  <c r="AB269" i="15"/>
  <c r="AC269" i="15" s="1"/>
  <c r="I270" i="15"/>
  <c r="K270" i="15" s="1"/>
  <c r="L270" i="15"/>
  <c r="W270" i="15" s="1"/>
  <c r="Q270" i="15"/>
  <c r="T270" i="15"/>
  <c r="U270" i="15"/>
  <c r="V270" i="15" s="1"/>
  <c r="AB270" i="15"/>
  <c r="AC270" i="15" s="1"/>
  <c r="I271" i="15"/>
  <c r="K271" i="15" s="1"/>
  <c r="L271" i="15"/>
  <c r="Q271" i="15"/>
  <c r="T271" i="15"/>
  <c r="U271" i="15"/>
  <c r="V271" i="15" s="1"/>
  <c r="AB271" i="15"/>
  <c r="AC271" i="15" s="1"/>
  <c r="I272" i="15"/>
  <c r="K272" i="15" s="1"/>
  <c r="L272" i="15"/>
  <c r="W272" i="15" s="1"/>
  <c r="Q272" i="15"/>
  <c r="T272" i="15"/>
  <c r="U272" i="15"/>
  <c r="V272" i="15" s="1"/>
  <c r="AB272" i="15"/>
  <c r="AC272" i="15"/>
  <c r="I273" i="15"/>
  <c r="K273" i="15" s="1"/>
  <c r="L273" i="15"/>
  <c r="W273" i="15" s="1"/>
  <c r="Q273" i="15"/>
  <c r="T273" i="15"/>
  <c r="U273" i="15" s="1"/>
  <c r="V273" i="15" s="1"/>
  <c r="AB273" i="15"/>
  <c r="AC273" i="15" s="1"/>
  <c r="I274" i="15"/>
  <c r="K274" i="15"/>
  <c r="L274" i="15"/>
  <c r="Q274" i="15"/>
  <c r="T274" i="15"/>
  <c r="U274" i="15"/>
  <c r="V274" i="15" s="1"/>
  <c r="AB274" i="15"/>
  <c r="AC274" i="15" s="1"/>
  <c r="I275" i="15"/>
  <c r="K275" i="15" s="1"/>
  <c r="L275" i="15"/>
  <c r="W275" i="15" s="1"/>
  <c r="Q275" i="15"/>
  <c r="T275" i="15"/>
  <c r="U275" i="15" s="1"/>
  <c r="V275" i="15" s="1"/>
  <c r="AB275" i="15"/>
  <c r="AC275" i="15" s="1"/>
  <c r="I276" i="15"/>
  <c r="K276" i="15" s="1"/>
  <c r="L276" i="15"/>
  <c r="W276" i="15" s="1"/>
  <c r="Q276" i="15"/>
  <c r="T276" i="15"/>
  <c r="U276" i="15"/>
  <c r="V276" i="15" s="1"/>
  <c r="AB276" i="15"/>
  <c r="AC276" i="15" s="1"/>
  <c r="I277" i="15"/>
  <c r="K277" i="15" s="1"/>
  <c r="L277" i="15"/>
  <c r="Q277" i="15"/>
  <c r="T277" i="15"/>
  <c r="U277" i="15" s="1"/>
  <c r="V277" i="15" s="1"/>
  <c r="W277" i="15"/>
  <c r="AB277" i="15"/>
  <c r="AC277" i="15" s="1"/>
  <c r="I278" i="15"/>
  <c r="K278" i="15" s="1"/>
  <c r="L278" i="15"/>
  <c r="Q278" i="15"/>
  <c r="T278" i="15"/>
  <c r="U278" i="15" s="1"/>
  <c r="V278" i="15" s="1"/>
  <c r="AB278" i="15"/>
  <c r="AC278" i="15" s="1"/>
  <c r="I279" i="15"/>
  <c r="K279" i="15" s="1"/>
  <c r="L279" i="15"/>
  <c r="Q279" i="15"/>
  <c r="T279" i="15"/>
  <c r="U279" i="15" s="1"/>
  <c r="V279" i="15" s="1"/>
  <c r="W279" i="15"/>
  <c r="AB279" i="15"/>
  <c r="AC279" i="15" s="1"/>
  <c r="I280" i="15"/>
  <c r="K280" i="15" s="1"/>
  <c r="L280" i="15"/>
  <c r="Q280" i="15"/>
  <c r="T280" i="15"/>
  <c r="U280" i="15"/>
  <c r="V280" i="15" s="1"/>
  <c r="AB280" i="15"/>
  <c r="AC280" i="15" s="1"/>
  <c r="I281" i="15"/>
  <c r="K281" i="15" s="1"/>
  <c r="L281" i="15"/>
  <c r="W281" i="15" s="1"/>
  <c r="Q281" i="15"/>
  <c r="T281" i="15"/>
  <c r="U281" i="15" s="1"/>
  <c r="V281" i="15" s="1"/>
  <c r="AB281" i="15"/>
  <c r="AC281" i="15" s="1"/>
  <c r="I282" i="15"/>
  <c r="K282" i="15" s="1"/>
  <c r="L282" i="15"/>
  <c r="Q282" i="15"/>
  <c r="T282" i="15"/>
  <c r="U282" i="15"/>
  <c r="V282" i="15" s="1"/>
  <c r="AB282" i="15"/>
  <c r="AC282" i="15" s="1"/>
  <c r="I283" i="15"/>
  <c r="K283" i="15" s="1"/>
  <c r="L283" i="15"/>
  <c r="W283" i="15" s="1"/>
  <c r="Q283" i="15"/>
  <c r="T283" i="15"/>
  <c r="U283" i="15" s="1"/>
  <c r="V283" i="15" s="1"/>
  <c r="AB283" i="15"/>
  <c r="AC283" i="15" s="1"/>
  <c r="I284" i="15"/>
  <c r="K284" i="15" s="1"/>
  <c r="L284" i="15"/>
  <c r="W284" i="15" s="1"/>
  <c r="Q284" i="15"/>
  <c r="T284" i="15"/>
  <c r="U284" i="15"/>
  <c r="V284" i="15" s="1"/>
  <c r="AB284" i="15"/>
  <c r="AC284" i="15" s="1"/>
  <c r="I285" i="15"/>
  <c r="K285" i="15" s="1"/>
  <c r="L285" i="15"/>
  <c r="W285" i="15" s="1"/>
  <c r="Q285" i="15"/>
  <c r="T285" i="15"/>
  <c r="U285" i="15" s="1"/>
  <c r="V285" i="15" s="1"/>
  <c r="AB285" i="15"/>
  <c r="AC285" i="15" s="1"/>
  <c r="I286" i="15"/>
  <c r="K286" i="15" s="1"/>
  <c r="L286" i="15"/>
  <c r="Q286" i="15"/>
  <c r="T286" i="15"/>
  <c r="U286" i="15" s="1"/>
  <c r="V286" i="15" s="1"/>
  <c r="AB286" i="15"/>
  <c r="AC286" i="15" s="1"/>
  <c r="I287" i="15"/>
  <c r="K287" i="15" s="1"/>
  <c r="L287" i="15"/>
  <c r="Q287" i="15"/>
  <c r="T287" i="15"/>
  <c r="U287" i="15" s="1"/>
  <c r="V287" i="15" s="1"/>
  <c r="W287" i="15"/>
  <c r="AB287" i="15"/>
  <c r="AC287" i="15" s="1"/>
  <c r="I288" i="15"/>
  <c r="K288" i="15" s="1"/>
  <c r="L288" i="15"/>
  <c r="W288" i="15" s="1"/>
  <c r="Q288" i="15"/>
  <c r="T288" i="15"/>
  <c r="U288" i="15" s="1"/>
  <c r="V288" i="15" s="1"/>
  <c r="AB288" i="15"/>
  <c r="AC288" i="15" s="1"/>
  <c r="I289" i="15"/>
  <c r="K289" i="15" s="1"/>
  <c r="X289" i="15" s="1" a="1"/>
  <c r="X289" i="15" s="1"/>
  <c r="Y289" i="15" s="1" a="1"/>
  <c r="Y289" i="15" s="1"/>
  <c r="L289" i="15"/>
  <c r="Q289" i="15"/>
  <c r="T289" i="15"/>
  <c r="U289" i="15" s="1"/>
  <c r="V289" i="15" s="1"/>
  <c r="W289" i="15"/>
  <c r="AB289" i="15"/>
  <c r="AC289" i="15" s="1"/>
  <c r="I290" i="15"/>
  <c r="K290" i="15" s="1"/>
  <c r="L290" i="15"/>
  <c r="Q290" i="15"/>
  <c r="T290" i="15"/>
  <c r="U290" i="15"/>
  <c r="V290" i="15" s="1"/>
  <c r="AB290" i="15"/>
  <c r="AC290" i="15" s="1"/>
  <c r="I291" i="15"/>
  <c r="K291" i="15" s="1"/>
  <c r="L291" i="15"/>
  <c r="W291" i="15" s="1"/>
  <c r="Q291" i="15"/>
  <c r="T291" i="15"/>
  <c r="U291" i="15" s="1"/>
  <c r="V291" i="15" s="1"/>
  <c r="AB291" i="15"/>
  <c r="AC291" i="15" s="1"/>
  <c r="I292" i="15"/>
  <c r="K292" i="15" s="1"/>
  <c r="L292" i="15"/>
  <c r="Q292" i="15"/>
  <c r="T292" i="15"/>
  <c r="U292" i="15"/>
  <c r="V292" i="15"/>
  <c r="AB292" i="15"/>
  <c r="AC292" i="15" s="1"/>
  <c r="I293" i="15"/>
  <c r="K293" i="15" s="1"/>
  <c r="L293" i="15"/>
  <c r="W293" i="15" s="1"/>
  <c r="Q293" i="15"/>
  <c r="T293" i="15"/>
  <c r="U293" i="15" s="1"/>
  <c r="V293" i="15" s="1"/>
  <c r="AB293" i="15"/>
  <c r="AC293" i="15" s="1"/>
  <c r="I294" i="15"/>
  <c r="K294" i="15" s="1"/>
  <c r="L294" i="15"/>
  <c r="Q294" i="15"/>
  <c r="T294" i="15"/>
  <c r="U294" i="15"/>
  <c r="V294" i="15" s="1"/>
  <c r="AB294" i="15"/>
  <c r="AC294" i="15"/>
  <c r="I295" i="15"/>
  <c r="K295" i="15" s="1"/>
  <c r="L295" i="15"/>
  <c r="W295" i="15" s="1"/>
  <c r="Q295" i="15"/>
  <c r="T295" i="15"/>
  <c r="U295" i="15" s="1"/>
  <c r="V295" i="15" s="1"/>
  <c r="AB295" i="15"/>
  <c r="AC295" i="15" s="1"/>
  <c r="I296" i="15"/>
  <c r="K296" i="15"/>
  <c r="L296" i="15"/>
  <c r="Q296" i="15"/>
  <c r="T296" i="15"/>
  <c r="U296" i="15" s="1"/>
  <c r="V296" i="15" s="1"/>
  <c r="AB296" i="15"/>
  <c r="AC296" i="15" s="1"/>
  <c r="I297" i="15"/>
  <c r="K297" i="15" s="1"/>
  <c r="L297" i="15"/>
  <c r="Q297" i="15"/>
  <c r="T297" i="15"/>
  <c r="U297" i="15" s="1"/>
  <c r="V297" i="15" s="1"/>
  <c r="W297" i="15"/>
  <c r="AB297" i="15"/>
  <c r="AC297" i="15" s="1"/>
  <c r="I298" i="15"/>
  <c r="K298" i="15" s="1"/>
  <c r="L298" i="15"/>
  <c r="Q298" i="15"/>
  <c r="T298" i="15"/>
  <c r="U298" i="15"/>
  <c r="V298" i="15" s="1"/>
  <c r="AB298" i="15"/>
  <c r="AC298" i="15" s="1"/>
  <c r="I299" i="15"/>
  <c r="K299" i="15" s="1"/>
  <c r="L299" i="15"/>
  <c r="Q299" i="15"/>
  <c r="T299" i="15"/>
  <c r="U299" i="15" s="1"/>
  <c r="V299" i="15" s="1"/>
  <c r="W299" i="15"/>
  <c r="AB299" i="15"/>
  <c r="AC299" i="15" s="1"/>
  <c r="I300" i="15"/>
  <c r="K300" i="15" s="1"/>
  <c r="L300" i="15"/>
  <c r="W300" i="15" s="1"/>
  <c r="Q300" i="15"/>
  <c r="T300" i="15"/>
  <c r="U300" i="15"/>
  <c r="V300" i="15" s="1"/>
  <c r="AB300" i="15"/>
  <c r="AC300" i="15" s="1"/>
  <c r="I301" i="15"/>
  <c r="K301" i="15" s="1"/>
  <c r="L301" i="15"/>
  <c r="W301" i="15" s="1"/>
  <c r="Q301" i="15"/>
  <c r="T301" i="15"/>
  <c r="U301" i="15" s="1"/>
  <c r="V301" i="15" s="1"/>
  <c r="AB301" i="15"/>
  <c r="AC301" i="15" s="1"/>
  <c r="I302" i="15"/>
  <c r="K302" i="15"/>
  <c r="L302" i="15"/>
  <c r="Q302" i="15"/>
  <c r="T302" i="15"/>
  <c r="U302" i="15"/>
  <c r="V302" i="15" s="1"/>
  <c r="AB302" i="15"/>
  <c r="AC302" i="15" s="1"/>
  <c r="I303" i="15"/>
  <c r="K303" i="15" s="1"/>
  <c r="L303" i="15"/>
  <c r="W303" i="15" s="1"/>
  <c r="Q303" i="15"/>
  <c r="T303" i="15"/>
  <c r="U303" i="15" s="1"/>
  <c r="V303" i="15" s="1"/>
  <c r="AB303" i="15"/>
  <c r="AC303" i="15" s="1"/>
  <c r="I304" i="15"/>
  <c r="K304" i="15" s="1"/>
  <c r="L304" i="15"/>
  <c r="W304" i="15" s="1"/>
  <c r="Q304" i="15"/>
  <c r="T304" i="15"/>
  <c r="U304" i="15"/>
  <c r="V304" i="15" s="1"/>
  <c r="AB304" i="15"/>
  <c r="AC304" i="15" s="1"/>
  <c r="I305" i="15"/>
  <c r="K305" i="15" s="1"/>
  <c r="L305" i="15"/>
  <c r="W305" i="15" s="1"/>
  <c r="Q305" i="15"/>
  <c r="T305" i="15"/>
  <c r="U305" i="15" s="1"/>
  <c r="V305" i="15" s="1"/>
  <c r="AB305" i="15"/>
  <c r="AC305" i="15" s="1"/>
  <c r="I306" i="15"/>
  <c r="K306" i="15" s="1"/>
  <c r="L306" i="15"/>
  <c r="W306" i="15" s="1"/>
  <c r="Q306" i="15"/>
  <c r="T306" i="15"/>
  <c r="U306" i="15" s="1"/>
  <c r="V306" i="15" s="1"/>
  <c r="AB306" i="15"/>
  <c r="AC306" i="15" s="1"/>
  <c r="I307" i="15"/>
  <c r="K307" i="15" s="1"/>
  <c r="L307" i="15"/>
  <c r="Q307" i="15"/>
  <c r="T307" i="15"/>
  <c r="U307" i="15" s="1"/>
  <c r="V307" i="15" s="1"/>
  <c r="W307" i="15"/>
  <c r="AB307" i="15"/>
  <c r="AC307" i="15"/>
  <c r="I308" i="15"/>
  <c r="K308" i="15" s="1"/>
  <c r="L308" i="15"/>
  <c r="W308" i="15" s="1"/>
  <c r="Q308" i="15"/>
  <c r="T308" i="15"/>
  <c r="U308" i="15" s="1"/>
  <c r="V308" i="15" s="1"/>
  <c r="AB308" i="15"/>
  <c r="AC308" i="15" s="1"/>
  <c r="I309" i="15"/>
  <c r="K309" i="15" s="1"/>
  <c r="L309" i="15"/>
  <c r="Q309" i="15"/>
  <c r="T309" i="15"/>
  <c r="U309" i="15" s="1"/>
  <c r="V309" i="15"/>
  <c r="AB309" i="15"/>
  <c r="AC309" i="15" s="1"/>
  <c r="I310" i="15"/>
  <c r="K310" i="15"/>
  <c r="L310" i="15"/>
  <c r="W310" i="15" s="1"/>
  <c r="Q310" i="15"/>
  <c r="T310" i="15"/>
  <c r="U310" i="15" s="1"/>
  <c r="V310" i="15" s="1"/>
  <c r="AB310" i="15"/>
  <c r="AC310" i="15" s="1"/>
  <c r="I311" i="15"/>
  <c r="K311" i="15" s="1"/>
  <c r="L311" i="15"/>
  <c r="W311" i="15" s="1"/>
  <c r="Q311" i="15"/>
  <c r="T311" i="15"/>
  <c r="U311" i="15" s="1"/>
  <c r="V311" i="15" s="1"/>
  <c r="AB311" i="15"/>
  <c r="AC311" i="15" s="1"/>
  <c r="I312" i="15"/>
  <c r="K312" i="15"/>
  <c r="L312" i="15"/>
  <c r="W312" i="15" s="1"/>
  <c r="Q312" i="15"/>
  <c r="T312" i="15"/>
  <c r="U312" i="15" s="1"/>
  <c r="V312" i="15" s="1"/>
  <c r="AB312" i="15"/>
  <c r="AC312" i="15" s="1"/>
  <c r="I313" i="15"/>
  <c r="K313" i="15" s="1"/>
  <c r="L313" i="15"/>
  <c r="Q313" i="15"/>
  <c r="T313" i="15"/>
  <c r="U313" i="15" s="1"/>
  <c r="V313" i="15"/>
  <c r="AB313" i="15"/>
  <c r="AC313" i="15" s="1"/>
  <c r="I314" i="15"/>
  <c r="K314" i="15" s="1"/>
  <c r="L314" i="15"/>
  <c r="W314" i="15" s="1"/>
  <c r="Q314" i="15"/>
  <c r="T314" i="15"/>
  <c r="U314" i="15" s="1"/>
  <c r="V314" i="15" s="1"/>
  <c r="AB314" i="15"/>
  <c r="AC314" i="15" s="1"/>
  <c r="I315" i="15"/>
  <c r="K315" i="15" s="1"/>
  <c r="L315" i="15"/>
  <c r="W315" i="15" s="1"/>
  <c r="Q315" i="15"/>
  <c r="T315" i="15"/>
  <c r="U315" i="15" s="1"/>
  <c r="V315" i="15" s="1"/>
  <c r="AB315" i="15"/>
  <c r="AC315" i="15" s="1"/>
  <c r="I316" i="15"/>
  <c r="K316" i="15" s="1"/>
  <c r="L316" i="15"/>
  <c r="Q316" i="15"/>
  <c r="T316" i="15"/>
  <c r="U316" i="15" s="1"/>
  <c r="V316" i="15" s="1"/>
  <c r="W316" i="15"/>
  <c r="AB316" i="15"/>
  <c r="AC316" i="15" s="1"/>
  <c r="I317" i="15"/>
  <c r="K317" i="15" s="1"/>
  <c r="L317" i="15"/>
  <c r="W317" i="15" s="1"/>
  <c r="Q317" i="15"/>
  <c r="T317" i="15"/>
  <c r="U317" i="15" s="1"/>
  <c r="V317" i="15" s="1"/>
  <c r="AB317" i="15"/>
  <c r="AC317" i="15" s="1"/>
  <c r="I318" i="15"/>
  <c r="K318" i="15" s="1"/>
  <c r="L318" i="15"/>
  <c r="Q318" i="15"/>
  <c r="T318" i="15"/>
  <c r="U318" i="15" s="1"/>
  <c r="V318" i="15" s="1"/>
  <c r="AB318" i="15"/>
  <c r="AC318" i="15" s="1"/>
  <c r="I319" i="15"/>
  <c r="K319" i="15" s="1"/>
  <c r="L319" i="15"/>
  <c r="W319" i="15" s="1"/>
  <c r="Q319" i="15"/>
  <c r="T319" i="15"/>
  <c r="U319" i="15" s="1"/>
  <c r="V319" i="15" s="1"/>
  <c r="AB319" i="15"/>
  <c r="AC319" i="15" s="1"/>
  <c r="I320" i="15"/>
  <c r="K320" i="15" s="1"/>
  <c r="L320" i="15"/>
  <c r="Q320" i="15"/>
  <c r="T320" i="15"/>
  <c r="U320" i="15" s="1"/>
  <c r="V320" i="15" s="1"/>
  <c r="AB320" i="15"/>
  <c r="AC320" i="15" s="1"/>
  <c r="I321" i="15"/>
  <c r="K321" i="15" s="1"/>
  <c r="L321" i="15"/>
  <c r="W321" i="15" s="1"/>
  <c r="Q321" i="15"/>
  <c r="T321" i="15"/>
  <c r="U321" i="15" s="1"/>
  <c r="V321" i="15" s="1"/>
  <c r="AB321" i="15"/>
  <c r="AC321" i="15" s="1"/>
  <c r="I322" i="15"/>
  <c r="K322" i="15" s="1"/>
  <c r="L322" i="15"/>
  <c r="Q322" i="15"/>
  <c r="T322" i="15"/>
  <c r="U322" i="15" s="1"/>
  <c r="V322" i="15" s="1"/>
  <c r="AB322" i="15"/>
  <c r="AC322" i="15"/>
  <c r="I323" i="15"/>
  <c r="K323" i="15" s="1"/>
  <c r="L323" i="15"/>
  <c r="W323" i="15" s="1"/>
  <c r="Q323" i="15"/>
  <c r="T323" i="15"/>
  <c r="U323" i="15"/>
  <c r="V323" i="15" s="1"/>
  <c r="AB323" i="15"/>
  <c r="AC323" i="15" s="1"/>
  <c r="I324" i="15"/>
  <c r="K324" i="15" s="1"/>
  <c r="L324" i="15"/>
  <c r="W324" i="15" s="1"/>
  <c r="Q324" i="15"/>
  <c r="T324" i="15"/>
  <c r="U324" i="15" s="1"/>
  <c r="V324" i="15" s="1"/>
  <c r="AB324" i="15"/>
  <c r="AC324" i="15" s="1"/>
  <c r="I325" i="15"/>
  <c r="K325" i="15" s="1"/>
  <c r="L325" i="15"/>
  <c r="W325" i="15" s="1"/>
  <c r="Q325" i="15"/>
  <c r="T325" i="15"/>
  <c r="U325" i="15" s="1"/>
  <c r="V325" i="15" s="1"/>
  <c r="AB325" i="15"/>
  <c r="AC325" i="15" s="1"/>
  <c r="I326" i="15"/>
  <c r="K326" i="15" s="1"/>
  <c r="L326" i="15"/>
  <c r="W326" i="15" s="1"/>
  <c r="Q326" i="15"/>
  <c r="T326" i="15"/>
  <c r="U326" i="15" s="1"/>
  <c r="V326" i="15" s="1"/>
  <c r="AB326" i="15"/>
  <c r="AC326" i="15" s="1"/>
  <c r="I327" i="15"/>
  <c r="K327" i="15" s="1"/>
  <c r="L327" i="15"/>
  <c r="Q327" i="15"/>
  <c r="T327" i="15"/>
  <c r="U327" i="15" s="1"/>
  <c r="V327" i="15" s="1"/>
  <c r="AB327" i="15"/>
  <c r="AC327" i="15" s="1"/>
  <c r="I328" i="15"/>
  <c r="K328" i="15" s="1"/>
  <c r="L328" i="15"/>
  <c r="W328" i="15" s="1"/>
  <c r="Q328" i="15"/>
  <c r="T328" i="15"/>
  <c r="U328" i="15" s="1"/>
  <c r="V328" i="15" s="1"/>
  <c r="AB328" i="15"/>
  <c r="AC328" i="15" s="1"/>
  <c r="I329" i="15"/>
  <c r="K329" i="15" s="1"/>
  <c r="L329" i="15"/>
  <c r="Q329" i="15"/>
  <c r="T329" i="15"/>
  <c r="U329" i="15" s="1"/>
  <c r="V329" i="15" s="1"/>
  <c r="AB329" i="15"/>
  <c r="AC329" i="15" s="1"/>
  <c r="I330" i="15"/>
  <c r="K330" i="15" s="1"/>
  <c r="L330" i="15"/>
  <c r="W330" i="15" s="1"/>
  <c r="Q330" i="15"/>
  <c r="T330" i="15"/>
  <c r="U330" i="15"/>
  <c r="V330" i="15" s="1"/>
  <c r="AB330" i="15"/>
  <c r="AC330" i="15" s="1"/>
  <c r="I331" i="15"/>
  <c r="K331" i="15" s="1"/>
  <c r="L331" i="15"/>
  <c r="Q331" i="15"/>
  <c r="T331" i="15"/>
  <c r="U331" i="15" s="1"/>
  <c r="V331" i="15" s="1"/>
  <c r="AB331" i="15"/>
  <c r="AC331" i="15" s="1"/>
  <c r="I332" i="15"/>
  <c r="K332" i="15" s="1"/>
  <c r="L332" i="15"/>
  <c r="Q332" i="15"/>
  <c r="T332" i="15"/>
  <c r="U332" i="15" s="1"/>
  <c r="V332" i="15" s="1"/>
  <c r="AB332" i="15"/>
  <c r="AC332" i="15" s="1"/>
  <c r="I333" i="15"/>
  <c r="K333" i="15" s="1"/>
  <c r="L333" i="15"/>
  <c r="W333" i="15" s="1"/>
  <c r="Q333" i="15"/>
  <c r="T333" i="15"/>
  <c r="U333" i="15" s="1"/>
  <c r="V333" i="15" s="1"/>
  <c r="AB333" i="15"/>
  <c r="AC333" i="15" s="1"/>
  <c r="I334" i="15"/>
  <c r="K334" i="15" s="1"/>
  <c r="L334" i="15"/>
  <c r="Q334" i="15"/>
  <c r="T334" i="15"/>
  <c r="U334" i="15" s="1"/>
  <c r="V334" i="15" s="1"/>
  <c r="AB334" i="15"/>
  <c r="AC334" i="15" s="1"/>
  <c r="I335" i="15"/>
  <c r="K335" i="15" s="1"/>
  <c r="L335" i="15"/>
  <c r="W335" i="15" s="1"/>
  <c r="Q335" i="15"/>
  <c r="T335" i="15"/>
  <c r="U335" i="15" s="1"/>
  <c r="V335" i="15"/>
  <c r="AB335" i="15"/>
  <c r="AC335" i="15" s="1"/>
  <c r="I336" i="15"/>
  <c r="K336" i="15" s="1"/>
  <c r="L336" i="15"/>
  <c r="Q336" i="15"/>
  <c r="T336" i="15"/>
  <c r="U336" i="15" s="1"/>
  <c r="V336" i="15" s="1"/>
  <c r="AB336" i="15"/>
  <c r="AC336" i="15" s="1"/>
  <c r="I337" i="15"/>
  <c r="K337" i="15" s="1"/>
  <c r="L337" i="15"/>
  <c r="W337" i="15" s="1"/>
  <c r="Q337" i="15"/>
  <c r="T337" i="15"/>
  <c r="U337" i="15" s="1"/>
  <c r="V337" i="15" s="1"/>
  <c r="AB337" i="15"/>
  <c r="AC337" i="15" s="1"/>
  <c r="I338" i="15"/>
  <c r="K338" i="15" s="1"/>
  <c r="L338" i="15"/>
  <c r="W338" i="15" s="1"/>
  <c r="Q338" i="15"/>
  <c r="T338" i="15"/>
  <c r="U338" i="15" s="1"/>
  <c r="V338" i="15" s="1"/>
  <c r="AB338" i="15"/>
  <c r="AC338" i="15" s="1"/>
  <c r="I339" i="15"/>
  <c r="K339" i="15" s="1"/>
  <c r="L339" i="15"/>
  <c r="W339" i="15" s="1"/>
  <c r="Q339" i="15"/>
  <c r="T339" i="15"/>
  <c r="U339" i="15" s="1"/>
  <c r="V339" i="15" s="1"/>
  <c r="AB339" i="15"/>
  <c r="AC339" i="15" s="1"/>
  <c r="I340" i="15"/>
  <c r="K340" i="15" s="1"/>
  <c r="L340" i="15"/>
  <c r="W340" i="15" s="1"/>
  <c r="Q340" i="15"/>
  <c r="T340" i="15"/>
  <c r="U340" i="15" s="1"/>
  <c r="V340" i="15" s="1"/>
  <c r="AB340" i="15"/>
  <c r="AC340" i="15" s="1"/>
  <c r="I341" i="15"/>
  <c r="K341" i="15" s="1"/>
  <c r="L341" i="15"/>
  <c r="W341" i="15" s="1"/>
  <c r="Q341" i="15"/>
  <c r="T341" i="15"/>
  <c r="U341" i="15" s="1"/>
  <c r="V341" i="15"/>
  <c r="AB341" i="15"/>
  <c r="AC341" i="15" s="1"/>
  <c r="I342" i="15"/>
  <c r="K342" i="15" s="1"/>
  <c r="L342" i="15"/>
  <c r="W342" i="15" s="1"/>
  <c r="Q342" i="15"/>
  <c r="T342" i="15"/>
  <c r="U342" i="15"/>
  <c r="V342" i="15" s="1"/>
  <c r="AB342" i="15"/>
  <c r="AC342" i="15" s="1"/>
  <c r="I343" i="15"/>
  <c r="K343" i="15" s="1"/>
  <c r="L343" i="15"/>
  <c r="W343" i="15" s="1"/>
  <c r="Q343" i="15"/>
  <c r="T343" i="15"/>
  <c r="U343" i="15"/>
  <c r="V343" i="15" s="1"/>
  <c r="AB343" i="15"/>
  <c r="AC343" i="15" s="1"/>
  <c r="I344" i="15"/>
  <c r="K344" i="15"/>
  <c r="L344" i="15"/>
  <c r="W344" i="15" s="1"/>
  <c r="Q344" i="15"/>
  <c r="T344" i="15"/>
  <c r="U344" i="15" s="1"/>
  <c r="V344" i="15" s="1"/>
  <c r="AB344" i="15"/>
  <c r="AC344" i="15" s="1"/>
  <c r="I345" i="15"/>
  <c r="K345" i="15" s="1"/>
  <c r="L345" i="15"/>
  <c r="Q345" i="15"/>
  <c r="T345" i="15"/>
  <c r="U345" i="15" s="1"/>
  <c r="V345" i="15" s="1"/>
  <c r="X345" i="15" s="1" a="1"/>
  <c r="X345" i="15" s="1"/>
  <c r="Y345" i="15" s="1" a="1"/>
  <c r="Y345" i="15" s="1"/>
  <c r="W345" i="15"/>
  <c r="AB345" i="15"/>
  <c r="AC345" i="15" s="1"/>
  <c r="I346" i="15"/>
  <c r="K346" i="15" s="1"/>
  <c r="L346" i="15"/>
  <c r="W346" i="15" s="1"/>
  <c r="Q346" i="15"/>
  <c r="T346" i="15"/>
  <c r="U346" i="15" s="1"/>
  <c r="V346" i="15" s="1"/>
  <c r="AB346" i="15"/>
  <c r="AC346" i="15" s="1"/>
  <c r="I347" i="15"/>
  <c r="K347" i="15" s="1"/>
  <c r="L347" i="15"/>
  <c r="W347" i="15" s="1"/>
  <c r="Q347" i="15"/>
  <c r="T347" i="15"/>
  <c r="U347" i="15" s="1"/>
  <c r="V347" i="15" s="1"/>
  <c r="AB347" i="15"/>
  <c r="AC347" i="15" s="1"/>
  <c r="I348" i="15"/>
  <c r="K348" i="15" s="1"/>
  <c r="L348" i="15"/>
  <c r="Q348" i="15"/>
  <c r="T348" i="15"/>
  <c r="U348" i="15" s="1"/>
  <c r="V348" i="15" s="1"/>
  <c r="AB348" i="15"/>
  <c r="AC348" i="15" s="1"/>
  <c r="I349" i="15"/>
  <c r="K349" i="15" s="1"/>
  <c r="L349" i="15"/>
  <c r="W349" i="15" s="1"/>
  <c r="Q349" i="15"/>
  <c r="T349" i="15"/>
  <c r="U349" i="15" s="1"/>
  <c r="V349" i="15" s="1"/>
  <c r="AB349" i="15"/>
  <c r="AC349" i="15" s="1"/>
  <c r="I350" i="15"/>
  <c r="K350" i="15" s="1"/>
  <c r="L350" i="15"/>
  <c r="W350" i="15" s="1"/>
  <c r="Q350" i="15"/>
  <c r="T350" i="15"/>
  <c r="U350" i="15"/>
  <c r="V350" i="15" s="1"/>
  <c r="AB350" i="15"/>
  <c r="AC350" i="15" s="1"/>
  <c r="I351" i="15"/>
  <c r="K351" i="15" s="1"/>
  <c r="L351" i="15"/>
  <c r="W351" i="15" s="1"/>
  <c r="Q351" i="15"/>
  <c r="T351" i="15"/>
  <c r="U351" i="15" s="1"/>
  <c r="V351" i="15" s="1"/>
  <c r="AB351" i="15"/>
  <c r="AC351" i="15" s="1"/>
  <c r="I352" i="15"/>
  <c r="K352" i="15" s="1"/>
  <c r="L352" i="15"/>
  <c r="W352" i="15" s="1"/>
  <c r="Q352" i="15"/>
  <c r="T352" i="15"/>
  <c r="U352" i="15" s="1"/>
  <c r="V352" i="15" s="1"/>
  <c r="AB352" i="15"/>
  <c r="AC352" i="15" s="1"/>
  <c r="I353" i="15"/>
  <c r="K353" i="15" s="1"/>
  <c r="L353" i="15"/>
  <c r="W353" i="15" s="1"/>
  <c r="Q353" i="15"/>
  <c r="T353" i="15"/>
  <c r="U353" i="15" s="1"/>
  <c r="V353" i="15" s="1"/>
  <c r="AB353" i="15"/>
  <c r="AC353" i="15" s="1"/>
  <c r="I354" i="15"/>
  <c r="K354" i="15" s="1"/>
  <c r="L354" i="15"/>
  <c r="W354" i="15" s="1"/>
  <c r="Q354" i="15"/>
  <c r="T354" i="15"/>
  <c r="U354" i="15" s="1"/>
  <c r="V354" i="15" s="1"/>
  <c r="AB354" i="15"/>
  <c r="AC354" i="15"/>
  <c r="I355" i="15"/>
  <c r="K355" i="15" s="1"/>
  <c r="L355" i="15"/>
  <c r="W355" i="15" s="1"/>
  <c r="Q355" i="15"/>
  <c r="T355" i="15"/>
  <c r="U355" i="15" s="1"/>
  <c r="V355" i="15" s="1"/>
  <c r="AB355" i="15"/>
  <c r="AC355" i="15" s="1"/>
  <c r="I356" i="15"/>
  <c r="K356" i="15" s="1"/>
  <c r="L356" i="15"/>
  <c r="W356" i="15" s="1"/>
  <c r="Q356" i="15"/>
  <c r="T356" i="15"/>
  <c r="U356" i="15" s="1"/>
  <c r="V356" i="15" s="1"/>
  <c r="AB356" i="15"/>
  <c r="AC356" i="15" s="1"/>
  <c r="I357" i="15"/>
  <c r="K357" i="15"/>
  <c r="L357" i="15"/>
  <c r="Q357" i="15"/>
  <c r="T357" i="15"/>
  <c r="U357" i="15" s="1"/>
  <c r="V357" i="15"/>
  <c r="W357" i="15"/>
  <c r="AB357" i="15"/>
  <c r="AC357" i="15" s="1"/>
  <c r="I358" i="15"/>
  <c r="K358" i="15"/>
  <c r="L358" i="15"/>
  <c r="Q358" i="15"/>
  <c r="T358" i="15"/>
  <c r="U358" i="15"/>
  <c r="V358" i="15" s="1"/>
  <c r="AB358" i="15"/>
  <c r="AC358" i="15" s="1"/>
  <c r="I359" i="15"/>
  <c r="K359" i="15" s="1"/>
  <c r="L359" i="15"/>
  <c r="Q359" i="15"/>
  <c r="T359" i="15"/>
  <c r="U359" i="15"/>
  <c r="V359" i="15" s="1"/>
  <c r="W359" i="15"/>
  <c r="AB359" i="15"/>
  <c r="AC359" i="15" s="1"/>
  <c r="I360" i="15"/>
  <c r="K360" i="15" s="1"/>
  <c r="L360" i="15"/>
  <c r="W360" i="15" s="1"/>
  <c r="Q360" i="15"/>
  <c r="T360" i="15"/>
  <c r="U360" i="15" s="1"/>
  <c r="V360" i="15" s="1"/>
  <c r="AB360" i="15"/>
  <c r="AC360" i="15" s="1"/>
  <c r="I361" i="15"/>
  <c r="K361" i="15" s="1"/>
  <c r="L361" i="15"/>
  <c r="W361" i="15" s="1"/>
  <c r="Q361" i="15"/>
  <c r="T361" i="15"/>
  <c r="U361" i="15" s="1"/>
  <c r="V361" i="15" s="1"/>
  <c r="AB361" i="15"/>
  <c r="AC361" i="15" s="1"/>
  <c r="I362" i="15"/>
  <c r="K362" i="15" s="1"/>
  <c r="L362" i="15"/>
  <c r="W362" i="15" s="1"/>
  <c r="Q362" i="15"/>
  <c r="T362" i="15"/>
  <c r="U362" i="15" s="1"/>
  <c r="V362" i="15" s="1"/>
  <c r="AB362" i="15"/>
  <c r="AC362" i="15" s="1"/>
  <c r="I363" i="15"/>
  <c r="K363" i="15" s="1"/>
  <c r="L363" i="15"/>
  <c r="W363" i="15" s="1"/>
  <c r="Q363" i="15"/>
  <c r="T363" i="15"/>
  <c r="U363" i="15" s="1"/>
  <c r="V363" i="15" s="1"/>
  <c r="AB363" i="15"/>
  <c r="AC363" i="15" s="1"/>
  <c r="I364" i="15"/>
  <c r="K364" i="15" s="1"/>
  <c r="L364" i="15"/>
  <c r="W364" i="15" s="1"/>
  <c r="Q364" i="15"/>
  <c r="T364" i="15"/>
  <c r="U364" i="15" s="1"/>
  <c r="V364" i="15" s="1"/>
  <c r="AB364" i="15"/>
  <c r="AC364" i="15" s="1"/>
  <c r="I365" i="15"/>
  <c r="K365" i="15" s="1"/>
  <c r="L365" i="15"/>
  <c r="Q365" i="15"/>
  <c r="T365" i="15"/>
  <c r="U365" i="15" s="1"/>
  <c r="V365" i="15" s="1"/>
  <c r="AB365" i="15"/>
  <c r="AC365" i="15" s="1"/>
  <c r="I366" i="15"/>
  <c r="K366" i="15" s="1"/>
  <c r="L366" i="15"/>
  <c r="W366" i="15" s="1"/>
  <c r="Q366" i="15"/>
  <c r="T366" i="15"/>
  <c r="U366" i="15"/>
  <c r="V366" i="15" s="1"/>
  <c r="AB366" i="15"/>
  <c r="AC366" i="15" s="1"/>
  <c r="I367" i="15"/>
  <c r="K367" i="15" s="1"/>
  <c r="L367" i="15"/>
  <c r="Q367" i="15"/>
  <c r="T367" i="15"/>
  <c r="U367" i="15"/>
  <c r="V367" i="15" s="1"/>
  <c r="AB367" i="15"/>
  <c r="AC367" i="15" s="1"/>
  <c r="I368" i="15"/>
  <c r="K368" i="15" s="1"/>
  <c r="L368" i="15"/>
  <c r="W368" i="15" s="1"/>
  <c r="Q368" i="15"/>
  <c r="T368" i="15"/>
  <c r="U368" i="15" s="1"/>
  <c r="V368" i="15" s="1"/>
  <c r="AB368" i="15"/>
  <c r="AC368" i="15" s="1"/>
  <c r="I369" i="15"/>
  <c r="K369" i="15" s="1"/>
  <c r="L369" i="15"/>
  <c r="W369" i="15" s="1"/>
  <c r="Q369" i="15"/>
  <c r="T369" i="15"/>
  <c r="U369" i="15" s="1"/>
  <c r="V369" i="15" s="1"/>
  <c r="AB369" i="15"/>
  <c r="AC369" i="15" s="1"/>
  <c r="I370" i="15"/>
  <c r="K370" i="15" s="1"/>
  <c r="L370" i="15"/>
  <c r="W370" i="15" s="1"/>
  <c r="Q370" i="15"/>
  <c r="T370" i="15"/>
  <c r="U370" i="15" s="1"/>
  <c r="V370" i="15" s="1"/>
  <c r="AB370" i="15"/>
  <c r="AC370" i="15" s="1"/>
  <c r="I371" i="15"/>
  <c r="K371" i="15" s="1"/>
  <c r="L371" i="15"/>
  <c r="W371" i="15" s="1"/>
  <c r="Q371" i="15"/>
  <c r="T371" i="15"/>
  <c r="U371" i="15" s="1"/>
  <c r="V371" i="15" s="1"/>
  <c r="AB371" i="15"/>
  <c r="AC371" i="15" s="1"/>
  <c r="I372" i="15"/>
  <c r="K372" i="15" s="1"/>
  <c r="L372" i="15"/>
  <c r="Q372" i="15"/>
  <c r="T372" i="15"/>
  <c r="U372" i="15" s="1"/>
  <c r="V372" i="15" s="1"/>
  <c r="AB372" i="15"/>
  <c r="AC372" i="15" s="1"/>
  <c r="I373" i="15"/>
  <c r="K373" i="15" s="1"/>
  <c r="L373" i="15"/>
  <c r="Q373" i="15"/>
  <c r="T373" i="15"/>
  <c r="U373" i="15" s="1"/>
  <c r="V373" i="15"/>
  <c r="W373" i="15"/>
  <c r="AB373" i="15"/>
  <c r="AC373" i="15" s="1"/>
  <c r="I374" i="15"/>
  <c r="K374" i="15" s="1"/>
  <c r="L374" i="15"/>
  <c r="Q374" i="15"/>
  <c r="T374" i="15"/>
  <c r="U374" i="15"/>
  <c r="V374" i="15" s="1"/>
  <c r="AB374" i="15"/>
  <c r="AC374" i="15" s="1"/>
  <c r="I375" i="15"/>
  <c r="K375" i="15" s="1"/>
  <c r="L375" i="15"/>
  <c r="Q375" i="15"/>
  <c r="T375" i="15"/>
  <c r="U375" i="15" s="1"/>
  <c r="V375" i="15" s="1"/>
  <c r="W375" i="15"/>
  <c r="AB375" i="15"/>
  <c r="AC375" i="15" s="1"/>
  <c r="I376" i="15"/>
  <c r="K376" i="15" s="1"/>
  <c r="L376" i="15"/>
  <c r="W376" i="15" s="1"/>
  <c r="Q376" i="15"/>
  <c r="T376" i="15"/>
  <c r="U376" i="15" s="1"/>
  <c r="V376" i="15" s="1"/>
  <c r="AB376" i="15"/>
  <c r="AC376" i="15"/>
  <c r="I377" i="15"/>
  <c r="K377" i="15" s="1"/>
  <c r="L377" i="15"/>
  <c r="W377" i="15" s="1"/>
  <c r="Q377" i="15"/>
  <c r="T377" i="15"/>
  <c r="U377" i="15" s="1"/>
  <c r="V377" i="15" s="1"/>
  <c r="AB377" i="15"/>
  <c r="AC377" i="15" s="1"/>
  <c r="I378" i="15"/>
  <c r="K378" i="15" s="1"/>
  <c r="L378" i="15"/>
  <c r="W378" i="15" s="1"/>
  <c r="Q378" i="15"/>
  <c r="T378" i="15"/>
  <c r="U378" i="15" s="1"/>
  <c r="V378" i="15" s="1"/>
  <c r="AB378" i="15"/>
  <c r="AC378" i="15" s="1"/>
  <c r="I379" i="15"/>
  <c r="K379" i="15" s="1"/>
  <c r="L379" i="15"/>
  <c r="W379" i="15" s="1"/>
  <c r="Q379" i="15"/>
  <c r="T379" i="15"/>
  <c r="U379" i="15" s="1"/>
  <c r="V379" i="15" s="1"/>
  <c r="AB379" i="15"/>
  <c r="AC379" i="15" s="1"/>
  <c r="I380" i="15"/>
  <c r="K380" i="15" s="1"/>
  <c r="L380" i="15"/>
  <c r="W380" i="15" s="1"/>
  <c r="Q380" i="15"/>
  <c r="T380" i="15"/>
  <c r="U380" i="15" s="1"/>
  <c r="V380" i="15" s="1"/>
  <c r="AB380" i="15"/>
  <c r="AC380" i="15" s="1"/>
  <c r="I381" i="15"/>
  <c r="K381" i="15" s="1"/>
  <c r="L381" i="15"/>
  <c r="W381" i="15" s="1"/>
  <c r="Q381" i="15"/>
  <c r="T381" i="15"/>
  <c r="U381" i="15" s="1"/>
  <c r="V381" i="15" s="1"/>
  <c r="AB381" i="15"/>
  <c r="AC381" i="15" s="1"/>
  <c r="I382" i="15"/>
  <c r="K382" i="15"/>
  <c r="L382" i="15"/>
  <c r="W382" i="15" s="1"/>
  <c r="Q382" i="15"/>
  <c r="T382" i="15"/>
  <c r="U382" i="15" s="1"/>
  <c r="V382" i="15" s="1"/>
  <c r="AB382" i="15"/>
  <c r="AC382" i="15" s="1"/>
  <c r="I383" i="15"/>
  <c r="K383" i="15" s="1"/>
  <c r="L383" i="15"/>
  <c r="W383" i="15" s="1"/>
  <c r="Q383" i="15"/>
  <c r="T383" i="15"/>
  <c r="U383" i="15"/>
  <c r="V383" i="15" s="1"/>
  <c r="AB383" i="15"/>
  <c r="AC383" i="15" s="1"/>
  <c r="I384" i="15"/>
  <c r="K384" i="15" s="1"/>
  <c r="L384" i="15"/>
  <c r="W384" i="15" s="1"/>
  <c r="Q384" i="15"/>
  <c r="T384" i="15"/>
  <c r="U384" i="15"/>
  <c r="V384" i="15" s="1"/>
  <c r="AB384" i="15"/>
  <c r="AC384" i="15" s="1"/>
  <c r="I385" i="15"/>
  <c r="K385" i="15"/>
  <c r="L385" i="15"/>
  <c r="W385" i="15" s="1"/>
  <c r="Q385" i="15"/>
  <c r="T385" i="15"/>
  <c r="U385" i="15" s="1"/>
  <c r="V385" i="15" s="1"/>
  <c r="AB385" i="15"/>
  <c r="AC385" i="15" s="1"/>
  <c r="I386" i="15"/>
  <c r="K386" i="15" s="1"/>
  <c r="L386" i="15"/>
  <c r="W386" i="15" s="1"/>
  <c r="Q386" i="15"/>
  <c r="T386" i="15"/>
  <c r="U386" i="15" s="1"/>
  <c r="V386" i="15" s="1"/>
  <c r="AB386" i="15"/>
  <c r="AC386" i="15" s="1"/>
  <c r="I387" i="15"/>
  <c r="K387" i="15" s="1"/>
  <c r="L387" i="15"/>
  <c r="Q387" i="15"/>
  <c r="T387" i="15"/>
  <c r="U387" i="15" s="1"/>
  <c r="V387" i="15" s="1"/>
  <c r="W387" i="15"/>
  <c r="AB387" i="15"/>
  <c r="AC387" i="15" s="1"/>
  <c r="I388" i="15"/>
  <c r="K388" i="15" s="1"/>
  <c r="L388" i="15"/>
  <c r="Q388" i="15"/>
  <c r="T388" i="15"/>
  <c r="U388" i="15" s="1"/>
  <c r="V388" i="15" s="1"/>
  <c r="W388" i="15"/>
  <c r="AB388" i="15"/>
  <c r="AC388" i="15"/>
  <c r="I389" i="15"/>
  <c r="K389" i="15" s="1"/>
  <c r="L389" i="15"/>
  <c r="W389" i="15" s="1"/>
  <c r="Q389" i="15"/>
  <c r="T389" i="15"/>
  <c r="U389" i="15" s="1"/>
  <c r="V389" i="15" s="1"/>
  <c r="AB389" i="15"/>
  <c r="AC389" i="15" s="1"/>
  <c r="I390" i="15"/>
  <c r="K390" i="15" s="1"/>
  <c r="L390" i="15"/>
  <c r="W390" i="15" s="1"/>
  <c r="Q390" i="15"/>
  <c r="T390" i="15"/>
  <c r="U390" i="15" s="1"/>
  <c r="V390" i="15" s="1"/>
  <c r="AB390" i="15"/>
  <c r="AC390" i="15" s="1"/>
  <c r="I391" i="15"/>
  <c r="K391" i="15" s="1"/>
  <c r="L391" i="15"/>
  <c r="W391" i="15" s="1"/>
  <c r="Q391" i="15"/>
  <c r="T391" i="15"/>
  <c r="U391" i="15"/>
  <c r="V391" i="15" s="1"/>
  <c r="AB391" i="15"/>
  <c r="AC391" i="15" s="1"/>
  <c r="I392" i="15"/>
  <c r="K392" i="15" s="1"/>
  <c r="L392" i="15"/>
  <c r="W392" i="15" s="1"/>
  <c r="Q392" i="15"/>
  <c r="T392" i="15"/>
  <c r="U392" i="15" s="1"/>
  <c r="V392" i="15" s="1"/>
  <c r="AB392" i="15"/>
  <c r="AC392" i="15" s="1"/>
  <c r="I393" i="15"/>
  <c r="K393" i="15" s="1"/>
  <c r="L393" i="15"/>
  <c r="W393" i="15" s="1"/>
  <c r="Q393" i="15"/>
  <c r="T393" i="15"/>
  <c r="U393" i="15" s="1"/>
  <c r="V393" i="15" s="1"/>
  <c r="AB393" i="15"/>
  <c r="AC393" i="15" s="1"/>
  <c r="I394" i="15"/>
  <c r="K394" i="15" s="1"/>
  <c r="L394" i="15"/>
  <c r="W394" i="15" s="1"/>
  <c r="Q394" i="15"/>
  <c r="T394" i="15"/>
  <c r="U394" i="15" s="1"/>
  <c r="V394" i="15" s="1"/>
  <c r="AB394" i="15"/>
  <c r="AC394" i="15" s="1"/>
  <c r="I395" i="15"/>
  <c r="K395" i="15" s="1"/>
  <c r="L395" i="15"/>
  <c r="Q395" i="15"/>
  <c r="T395" i="15"/>
  <c r="U395" i="15" s="1"/>
  <c r="V395" i="15" s="1"/>
  <c r="W395" i="15"/>
  <c r="AB395" i="15"/>
  <c r="AC395" i="15" s="1"/>
  <c r="I396" i="15"/>
  <c r="K396" i="15" s="1"/>
  <c r="L396" i="15"/>
  <c r="Q396" i="15"/>
  <c r="T396" i="15"/>
  <c r="U396" i="15" s="1"/>
  <c r="V396" i="15" s="1"/>
  <c r="W396" i="15"/>
  <c r="AB396" i="15"/>
  <c r="AC396" i="15" s="1"/>
  <c r="I397" i="15"/>
  <c r="K397" i="15" s="1"/>
  <c r="L397" i="15"/>
  <c r="Q397" i="15"/>
  <c r="T397" i="15"/>
  <c r="U397" i="15" s="1"/>
  <c r="V397" i="15"/>
  <c r="W397" i="15"/>
  <c r="AB397" i="15"/>
  <c r="AC397" i="15" s="1"/>
  <c r="I398" i="15"/>
  <c r="K398" i="15" s="1"/>
  <c r="L398" i="15"/>
  <c r="W398" i="15" s="1"/>
  <c r="Q398" i="15"/>
  <c r="T398" i="15"/>
  <c r="U398" i="15" s="1"/>
  <c r="V398" i="15" s="1"/>
  <c r="AB398" i="15"/>
  <c r="AC398" i="15" s="1"/>
  <c r="I399" i="15"/>
  <c r="K399" i="15" s="1"/>
  <c r="L399" i="15"/>
  <c r="W399" i="15" s="1"/>
  <c r="Q399" i="15"/>
  <c r="T399" i="15"/>
  <c r="U399" i="15"/>
  <c r="V399" i="15" s="1"/>
  <c r="AB399" i="15"/>
  <c r="AC399" i="15" s="1"/>
  <c r="I400" i="15"/>
  <c r="K400" i="15" s="1"/>
  <c r="L400" i="15"/>
  <c r="W400" i="15" s="1"/>
  <c r="Q400" i="15"/>
  <c r="T400" i="15"/>
  <c r="U400" i="15" s="1"/>
  <c r="V400" i="15" s="1"/>
  <c r="AB400" i="15"/>
  <c r="AC400" i="15" s="1"/>
  <c r="I401" i="15"/>
  <c r="K401" i="15" s="1"/>
  <c r="L401" i="15"/>
  <c r="W401" i="15" s="1"/>
  <c r="Q401" i="15"/>
  <c r="T401" i="15"/>
  <c r="U401" i="15" s="1"/>
  <c r="V401" i="15"/>
  <c r="AB401" i="15"/>
  <c r="AC401" i="15" s="1"/>
  <c r="I402" i="15"/>
  <c r="K402" i="15" s="1"/>
  <c r="L402" i="15"/>
  <c r="W402" i="15" s="1"/>
  <c r="Q402" i="15"/>
  <c r="T402" i="15"/>
  <c r="U402" i="15" s="1"/>
  <c r="V402" i="15" s="1"/>
  <c r="AB402" i="15"/>
  <c r="AC402" i="15" s="1"/>
  <c r="I403" i="15"/>
  <c r="K403" i="15" s="1"/>
  <c r="L403" i="15"/>
  <c r="W403" i="15" s="1"/>
  <c r="Q403" i="15"/>
  <c r="T403" i="15"/>
  <c r="U403" i="15" s="1"/>
  <c r="V403" i="15" s="1"/>
  <c r="AB403" i="15"/>
  <c r="AC403" i="15" s="1"/>
  <c r="I404" i="15"/>
  <c r="K404" i="15" s="1"/>
  <c r="L404" i="15"/>
  <c r="Q404" i="15"/>
  <c r="T404" i="15"/>
  <c r="U404" i="15" s="1"/>
  <c r="V404" i="15" s="1"/>
  <c r="W404" i="15"/>
  <c r="AB404" i="15"/>
  <c r="AC404" i="15" s="1"/>
  <c r="I405" i="15"/>
  <c r="K405" i="15"/>
  <c r="L405" i="15"/>
  <c r="Q405" i="15"/>
  <c r="T405" i="15"/>
  <c r="U405" i="15" s="1"/>
  <c r="V405" i="15"/>
  <c r="W405" i="15"/>
  <c r="AB405" i="15"/>
  <c r="AC405" i="15" s="1"/>
  <c r="I406" i="15"/>
  <c r="K406" i="15"/>
  <c r="L406" i="15"/>
  <c r="W406" i="15" s="1"/>
  <c r="Q406" i="15"/>
  <c r="T406" i="15"/>
  <c r="U406" i="15"/>
  <c r="V406" i="15" s="1"/>
  <c r="AB406" i="15"/>
  <c r="AC406" i="15" s="1"/>
  <c r="I407" i="15"/>
  <c r="K407" i="15" s="1"/>
  <c r="L407" i="15"/>
  <c r="Q407" i="15"/>
  <c r="T407" i="15"/>
  <c r="U407" i="15"/>
  <c r="V407" i="15" s="1"/>
  <c r="W407" i="15"/>
  <c r="AB407" i="15"/>
  <c r="AC407" i="15" s="1"/>
  <c r="I408" i="15"/>
  <c r="K408" i="15" s="1"/>
  <c r="L408" i="15"/>
  <c r="W408" i="15" s="1"/>
  <c r="Q408" i="15"/>
  <c r="T408" i="15"/>
  <c r="U408" i="15" s="1"/>
  <c r="V408" i="15" s="1"/>
  <c r="AB408" i="15"/>
  <c r="AC408" i="15" s="1"/>
  <c r="I409" i="15"/>
  <c r="K409" i="15"/>
  <c r="L409" i="15"/>
  <c r="W409" i="15" s="1"/>
  <c r="Q409" i="15"/>
  <c r="T409" i="15"/>
  <c r="U409" i="15" s="1"/>
  <c r="V409" i="15" s="1"/>
  <c r="AB409" i="15"/>
  <c r="AC409" i="15" s="1"/>
  <c r="I410" i="15"/>
  <c r="K410" i="15" s="1"/>
  <c r="L410" i="15"/>
  <c r="W410" i="15" s="1"/>
  <c r="Q410" i="15"/>
  <c r="T410" i="15"/>
  <c r="U410" i="15" s="1"/>
  <c r="V410" i="15" s="1"/>
  <c r="AB410" i="15"/>
  <c r="AC410" i="15" s="1"/>
  <c r="I411" i="15"/>
  <c r="K411" i="15" s="1"/>
  <c r="L411" i="15"/>
  <c r="Q411" i="15"/>
  <c r="T411" i="15"/>
  <c r="U411" i="15" s="1"/>
  <c r="V411" i="15" s="1"/>
  <c r="W411" i="15"/>
  <c r="AB411" i="15"/>
  <c r="AC411" i="15" s="1"/>
  <c r="I412" i="15"/>
  <c r="K412" i="15" s="1"/>
  <c r="L412" i="15"/>
  <c r="W412" i="15" s="1"/>
  <c r="Q412" i="15"/>
  <c r="T412" i="15"/>
  <c r="U412" i="15" s="1"/>
  <c r="V412" i="15" s="1"/>
  <c r="AB412" i="15"/>
  <c r="AC412" i="15" s="1"/>
  <c r="I413" i="15"/>
  <c r="K413" i="15" s="1"/>
  <c r="L413" i="15"/>
  <c r="W413" i="15" s="1"/>
  <c r="Q413" i="15"/>
  <c r="T413" i="15"/>
  <c r="U413" i="15" s="1"/>
  <c r="V413" i="15" s="1"/>
  <c r="AB413" i="15"/>
  <c r="AC413" i="15" s="1"/>
  <c r="I414" i="15"/>
  <c r="K414" i="15"/>
  <c r="L414" i="15"/>
  <c r="W414" i="15" s="1"/>
  <c r="Q414" i="15"/>
  <c r="T414" i="15"/>
  <c r="U414" i="15"/>
  <c r="V414" i="15" s="1"/>
  <c r="AB414" i="15"/>
  <c r="AC414" i="15" s="1"/>
  <c r="I415" i="15"/>
  <c r="K415" i="15" s="1"/>
  <c r="L415" i="15"/>
  <c r="W415" i="15" s="1"/>
  <c r="Q415" i="15"/>
  <c r="T415" i="15"/>
  <c r="U415" i="15" s="1"/>
  <c r="V415" i="15" s="1"/>
  <c r="AB415" i="15"/>
  <c r="AC415" i="15" s="1"/>
  <c r="I416" i="15"/>
  <c r="K416" i="15" s="1"/>
  <c r="L416" i="15"/>
  <c r="Q416" i="15"/>
  <c r="T416" i="15"/>
  <c r="U416" i="15" s="1"/>
  <c r="V416" i="15" s="1"/>
  <c r="AB416" i="15"/>
  <c r="AC416" i="15" s="1"/>
  <c r="I417" i="15"/>
  <c r="K417" i="15" s="1"/>
  <c r="L417" i="15"/>
  <c r="W417" i="15" s="1"/>
  <c r="Q417" i="15"/>
  <c r="T417" i="15"/>
  <c r="U417" i="15" s="1"/>
  <c r="V417" i="15" s="1"/>
  <c r="AB417" i="15"/>
  <c r="AC417" i="15"/>
  <c r="I418" i="15"/>
  <c r="K418" i="15" s="1"/>
  <c r="L418" i="15"/>
  <c r="W418" i="15" s="1"/>
  <c r="Q418" i="15"/>
  <c r="T418" i="15"/>
  <c r="U418" i="15" s="1"/>
  <c r="V418" i="15" s="1"/>
  <c r="AB418" i="15"/>
  <c r="AC418" i="15" s="1"/>
  <c r="I419" i="15"/>
  <c r="K419" i="15" s="1"/>
  <c r="L419" i="15"/>
  <c r="W419" i="15" s="1"/>
  <c r="Q419" i="15"/>
  <c r="T419" i="15"/>
  <c r="U419" i="15"/>
  <c r="V419" i="15" s="1"/>
  <c r="AB419" i="15"/>
  <c r="AC419" i="15" s="1"/>
  <c r="I420" i="15"/>
  <c r="K420" i="15" s="1"/>
  <c r="L420" i="15"/>
  <c r="W420" i="15" s="1"/>
  <c r="Q420" i="15"/>
  <c r="T420" i="15"/>
  <c r="U420" i="15" s="1"/>
  <c r="V420" i="15"/>
  <c r="AB420" i="15"/>
  <c r="AC420" i="15" s="1"/>
  <c r="I421" i="15"/>
  <c r="K421" i="15" s="1"/>
  <c r="L421" i="15"/>
  <c r="W421" i="15" s="1"/>
  <c r="Q421" i="15"/>
  <c r="T421" i="15"/>
  <c r="U421" i="15" s="1"/>
  <c r="V421" i="15" s="1"/>
  <c r="AB421" i="15"/>
  <c r="AC421" i="15" s="1"/>
  <c r="I422" i="15"/>
  <c r="K422" i="15" s="1"/>
  <c r="L422" i="15"/>
  <c r="W422" i="15" s="1"/>
  <c r="Q422" i="15"/>
  <c r="T422" i="15"/>
  <c r="U422" i="15" s="1"/>
  <c r="V422" i="15" s="1"/>
  <c r="AB422" i="15"/>
  <c r="AC422" i="15" s="1"/>
  <c r="I423" i="15"/>
  <c r="K423" i="15" s="1"/>
  <c r="L423" i="15"/>
  <c r="W423" i="15" s="1"/>
  <c r="Q423" i="15"/>
  <c r="T423" i="15"/>
  <c r="U423" i="15" s="1"/>
  <c r="V423" i="15" s="1"/>
  <c r="AB423" i="15"/>
  <c r="AC423" i="15" s="1"/>
  <c r="I424" i="15"/>
  <c r="K424" i="15" s="1"/>
  <c r="L424" i="15"/>
  <c r="W424" i="15" s="1"/>
  <c r="Q424" i="15"/>
  <c r="T424" i="15"/>
  <c r="U424" i="15" s="1"/>
  <c r="V424" i="15"/>
  <c r="AB424" i="15"/>
  <c r="AC424" i="15" s="1"/>
  <c r="I425" i="15"/>
  <c r="K425" i="15" s="1"/>
  <c r="L425" i="15"/>
  <c r="W425" i="15" s="1"/>
  <c r="Q425" i="15"/>
  <c r="T425" i="15"/>
  <c r="U425" i="15" s="1"/>
  <c r="V425" i="15" s="1"/>
  <c r="AB425" i="15"/>
  <c r="AC425" i="15" s="1"/>
  <c r="I426" i="15"/>
  <c r="K426" i="15" s="1"/>
  <c r="L426" i="15"/>
  <c r="W426" i="15" s="1"/>
  <c r="Q426" i="15"/>
  <c r="T426" i="15"/>
  <c r="U426" i="15" s="1"/>
  <c r="V426" i="15" s="1"/>
  <c r="AB426" i="15"/>
  <c r="AC426" i="15" s="1"/>
  <c r="I427" i="15"/>
  <c r="K427" i="15" s="1"/>
  <c r="L427" i="15"/>
  <c r="W427" i="15" s="1"/>
  <c r="Q427" i="15"/>
  <c r="T427" i="15"/>
  <c r="U427" i="15" s="1"/>
  <c r="V427" i="15" s="1"/>
  <c r="AB427" i="15"/>
  <c r="AC427" i="15" s="1"/>
  <c r="I428" i="15"/>
  <c r="K428" i="15" s="1"/>
  <c r="L428" i="15"/>
  <c r="W428" i="15" s="1"/>
  <c r="Q428" i="15"/>
  <c r="T428" i="15"/>
  <c r="U428" i="15" s="1"/>
  <c r="V428" i="15" s="1"/>
  <c r="AB428" i="15"/>
  <c r="AC428" i="15" s="1"/>
  <c r="I429" i="15"/>
  <c r="K429" i="15" s="1"/>
  <c r="L429" i="15"/>
  <c r="W429" i="15" s="1"/>
  <c r="Q429" i="15"/>
  <c r="T429" i="15"/>
  <c r="U429" i="15" s="1"/>
  <c r="V429" i="15" s="1"/>
  <c r="AB429" i="15"/>
  <c r="AC429" i="15" s="1"/>
  <c r="I430" i="15"/>
  <c r="K430" i="15" s="1"/>
  <c r="L430" i="15"/>
  <c r="W430" i="15" s="1"/>
  <c r="Q430" i="15"/>
  <c r="T430" i="15"/>
  <c r="U430" i="15" s="1"/>
  <c r="V430" i="15" s="1"/>
  <c r="AB430" i="15"/>
  <c r="AC430" i="15" s="1"/>
  <c r="I431" i="15"/>
  <c r="K431" i="15"/>
  <c r="L431" i="15"/>
  <c r="W431" i="15" s="1"/>
  <c r="Q431" i="15"/>
  <c r="T431" i="15"/>
  <c r="U431" i="15" s="1"/>
  <c r="V431" i="15" s="1"/>
  <c r="AB431" i="15"/>
  <c r="AC431" i="15" s="1"/>
  <c r="I432" i="15"/>
  <c r="K432" i="15" s="1"/>
  <c r="L432" i="15"/>
  <c r="W432" i="15" s="1"/>
  <c r="Q432" i="15"/>
  <c r="T432" i="15"/>
  <c r="U432" i="15" s="1"/>
  <c r="V432" i="15"/>
  <c r="AB432" i="15"/>
  <c r="AC432" i="15" s="1"/>
  <c r="I433" i="15"/>
  <c r="K433" i="15" s="1"/>
  <c r="L433" i="15"/>
  <c r="W433" i="15" s="1"/>
  <c r="Q433" i="15"/>
  <c r="T433" i="15"/>
  <c r="U433" i="15" s="1"/>
  <c r="V433" i="15" s="1"/>
  <c r="AB433" i="15"/>
  <c r="AC433" i="15" s="1"/>
  <c r="I434" i="15"/>
  <c r="K434" i="15" s="1"/>
  <c r="L434" i="15"/>
  <c r="W434" i="15" s="1"/>
  <c r="Q434" i="15"/>
  <c r="T434" i="15"/>
  <c r="U434" i="15" s="1"/>
  <c r="V434" i="15" s="1"/>
  <c r="AB434" i="15"/>
  <c r="AC434" i="15" s="1"/>
  <c r="I435" i="15"/>
  <c r="K435" i="15" s="1"/>
  <c r="L435" i="15"/>
  <c r="W435" i="15" s="1"/>
  <c r="Q435" i="15"/>
  <c r="T435" i="15"/>
  <c r="U435" i="15" s="1"/>
  <c r="V435" i="15" s="1"/>
  <c r="AB435" i="15"/>
  <c r="AC435" i="15" s="1"/>
  <c r="I436" i="15"/>
  <c r="K436" i="15" s="1"/>
  <c r="L436" i="15"/>
  <c r="W436" i="15" s="1"/>
  <c r="Q436" i="15"/>
  <c r="T436" i="15"/>
  <c r="U436" i="15" s="1"/>
  <c r="V436" i="15"/>
  <c r="AB436" i="15"/>
  <c r="AC436" i="15" s="1"/>
  <c r="I437" i="15"/>
  <c r="K437" i="15" s="1"/>
  <c r="L437" i="15"/>
  <c r="W437" i="15" s="1"/>
  <c r="Q437" i="15"/>
  <c r="T437" i="15"/>
  <c r="U437" i="15" s="1"/>
  <c r="V437" i="15" s="1"/>
  <c r="AB437" i="15"/>
  <c r="AC437" i="15" s="1"/>
  <c r="I438" i="15"/>
  <c r="K438" i="15" s="1"/>
  <c r="L438" i="15"/>
  <c r="W438" i="15" s="1"/>
  <c r="Q438" i="15"/>
  <c r="T438" i="15"/>
  <c r="U438" i="15" s="1"/>
  <c r="V438" i="15" s="1"/>
  <c r="AB438" i="15"/>
  <c r="AC438" i="15" s="1"/>
  <c r="I439" i="15"/>
  <c r="K439" i="15" s="1"/>
  <c r="L439" i="15"/>
  <c r="W439" i="15" s="1"/>
  <c r="Q439" i="15"/>
  <c r="T439" i="15"/>
  <c r="U439" i="15" s="1"/>
  <c r="V439" i="15" s="1"/>
  <c r="AB439" i="15"/>
  <c r="AC439" i="15" s="1"/>
  <c r="I440" i="15"/>
  <c r="K440" i="15" s="1"/>
  <c r="L440" i="15"/>
  <c r="W440" i="15" s="1"/>
  <c r="Q440" i="15"/>
  <c r="T440" i="15"/>
  <c r="U440" i="15" s="1"/>
  <c r="V440" i="15" s="1"/>
  <c r="AB440" i="15"/>
  <c r="AC440" i="15" s="1"/>
  <c r="I441" i="15"/>
  <c r="K441" i="15" s="1"/>
  <c r="L441" i="15"/>
  <c r="W441" i="15" s="1"/>
  <c r="Q441" i="15"/>
  <c r="T441" i="15"/>
  <c r="U441" i="15" s="1"/>
  <c r="V441" i="15" s="1"/>
  <c r="AB441" i="15"/>
  <c r="AC441" i="15" s="1"/>
  <c r="I442" i="15"/>
  <c r="K442" i="15" s="1"/>
  <c r="L442" i="15"/>
  <c r="W442" i="15" s="1"/>
  <c r="Q442" i="15"/>
  <c r="T442" i="15"/>
  <c r="U442" i="15" s="1"/>
  <c r="V442" i="15" s="1"/>
  <c r="AB442" i="15"/>
  <c r="AC442" i="15" s="1"/>
  <c r="I443" i="15"/>
  <c r="K443" i="15" s="1"/>
  <c r="L443" i="15"/>
  <c r="W443" i="15" s="1"/>
  <c r="Q443" i="15"/>
  <c r="T443" i="15"/>
  <c r="U443" i="15" s="1"/>
  <c r="V443" i="15" s="1"/>
  <c r="AB443" i="15"/>
  <c r="AC443" i="15" s="1"/>
  <c r="I444" i="15"/>
  <c r="K444" i="15" s="1"/>
  <c r="L444" i="15"/>
  <c r="W444" i="15" s="1"/>
  <c r="Q444" i="15"/>
  <c r="T444" i="15"/>
  <c r="U444" i="15" s="1"/>
  <c r="V444" i="15" s="1"/>
  <c r="AB444" i="15"/>
  <c r="AC444" i="15" s="1"/>
  <c r="I445" i="15"/>
  <c r="K445" i="15" s="1"/>
  <c r="L445" i="15"/>
  <c r="W445" i="15" s="1"/>
  <c r="Q445" i="15"/>
  <c r="T445" i="15"/>
  <c r="U445" i="15" s="1"/>
  <c r="V445" i="15" s="1"/>
  <c r="AB445" i="15"/>
  <c r="AC445" i="15" s="1"/>
  <c r="I446" i="15"/>
  <c r="K446" i="15" s="1"/>
  <c r="L446" i="15"/>
  <c r="W446" i="15" s="1"/>
  <c r="Q446" i="15"/>
  <c r="T446" i="15"/>
  <c r="U446" i="15" s="1"/>
  <c r="V446" i="15" s="1"/>
  <c r="AB446" i="15"/>
  <c r="AC446" i="15" s="1"/>
  <c r="I447" i="15"/>
  <c r="K447" i="15"/>
  <c r="L447" i="15"/>
  <c r="W447" i="15" s="1"/>
  <c r="Q447" i="15"/>
  <c r="T447" i="15"/>
  <c r="U447" i="15" s="1"/>
  <c r="V447" i="15" s="1"/>
  <c r="AB447" i="15"/>
  <c r="AC447" i="15" s="1"/>
  <c r="I448" i="15"/>
  <c r="K448" i="15" s="1"/>
  <c r="L448" i="15"/>
  <c r="W448" i="15" s="1"/>
  <c r="Q448" i="15"/>
  <c r="T448" i="15"/>
  <c r="U448" i="15" s="1"/>
  <c r="V448" i="15"/>
  <c r="AB448" i="15"/>
  <c r="AC448" i="15" s="1"/>
  <c r="I449" i="15"/>
  <c r="K449" i="15" s="1"/>
  <c r="L449" i="15"/>
  <c r="W449" i="15" s="1"/>
  <c r="Q449" i="15"/>
  <c r="T449" i="15"/>
  <c r="U449" i="15" s="1"/>
  <c r="V449" i="15" s="1"/>
  <c r="AB449" i="15"/>
  <c r="AC449" i="15" s="1"/>
  <c r="I450" i="15"/>
  <c r="K450" i="15" s="1"/>
  <c r="L450" i="15"/>
  <c r="W450" i="15" s="1"/>
  <c r="Q450" i="15"/>
  <c r="T450" i="15"/>
  <c r="U450" i="15" s="1"/>
  <c r="V450" i="15" s="1"/>
  <c r="AB450" i="15"/>
  <c r="AC450" i="15" s="1"/>
  <c r="I451" i="15"/>
  <c r="K451" i="15" s="1"/>
  <c r="L451" i="15"/>
  <c r="W451" i="15" s="1"/>
  <c r="Q451" i="15"/>
  <c r="T451" i="15"/>
  <c r="U451" i="15" s="1"/>
  <c r="V451" i="15" s="1"/>
  <c r="AB451" i="15"/>
  <c r="AC451" i="15" s="1"/>
  <c r="I452" i="15"/>
  <c r="K452" i="15" s="1"/>
  <c r="L452" i="15"/>
  <c r="W452" i="15" s="1"/>
  <c r="Q452" i="15"/>
  <c r="T452" i="15"/>
  <c r="U452" i="15" s="1"/>
  <c r="V452" i="15"/>
  <c r="AB452" i="15"/>
  <c r="AC452" i="15" s="1"/>
  <c r="I453" i="15"/>
  <c r="K453" i="15" s="1"/>
  <c r="L453" i="15"/>
  <c r="W453" i="15" s="1"/>
  <c r="Q453" i="15"/>
  <c r="T453" i="15"/>
  <c r="U453" i="15" s="1"/>
  <c r="V453" i="15" s="1"/>
  <c r="AB453" i="15"/>
  <c r="AC453" i="15" s="1"/>
  <c r="I454" i="15"/>
  <c r="K454" i="15" s="1"/>
  <c r="L454" i="15"/>
  <c r="W454" i="15" s="1"/>
  <c r="Q454" i="15"/>
  <c r="T454" i="15"/>
  <c r="U454" i="15" s="1"/>
  <c r="V454" i="15" s="1"/>
  <c r="AB454" i="15"/>
  <c r="AC454" i="15" s="1"/>
  <c r="I455" i="15"/>
  <c r="K455" i="15" s="1"/>
  <c r="L455" i="15"/>
  <c r="W455" i="15" s="1"/>
  <c r="Q455" i="15"/>
  <c r="T455" i="15"/>
  <c r="U455" i="15" s="1"/>
  <c r="V455" i="15" s="1"/>
  <c r="AB455" i="15"/>
  <c r="AC455" i="15" s="1"/>
  <c r="I456" i="15"/>
  <c r="K456" i="15" s="1"/>
  <c r="L456" i="15"/>
  <c r="Q456" i="15"/>
  <c r="T456" i="15"/>
  <c r="U456" i="15" s="1"/>
  <c r="V456" i="15"/>
  <c r="W456" i="15"/>
  <c r="AB456" i="15"/>
  <c r="AC456" i="15" s="1"/>
  <c r="I457" i="15"/>
  <c r="K457" i="15" s="1"/>
  <c r="L457" i="15"/>
  <c r="W457" i="15" s="1"/>
  <c r="Q457" i="15"/>
  <c r="T457" i="15"/>
  <c r="U457" i="15" s="1"/>
  <c r="V457" i="15" s="1"/>
  <c r="AB457" i="15"/>
  <c r="AC457" i="15" s="1"/>
  <c r="I458" i="15"/>
  <c r="K458" i="15" s="1"/>
  <c r="L458" i="15"/>
  <c r="Q458" i="15"/>
  <c r="T458" i="15"/>
  <c r="U458" i="15" s="1"/>
  <c r="V458" i="15" s="1"/>
  <c r="W458" i="15"/>
  <c r="AB458" i="15"/>
  <c r="AC458" i="15" s="1"/>
  <c r="I459" i="15"/>
  <c r="K459" i="15" s="1"/>
  <c r="L459" i="15"/>
  <c r="W459" i="15" s="1"/>
  <c r="Q459" i="15"/>
  <c r="T459" i="15"/>
  <c r="U459" i="15"/>
  <c r="V459" i="15" s="1"/>
  <c r="AB459" i="15"/>
  <c r="AC459" i="15" s="1"/>
  <c r="I460" i="15"/>
  <c r="K460" i="15" s="1"/>
  <c r="L460" i="15"/>
  <c r="W460" i="15" s="1"/>
  <c r="Q460" i="15"/>
  <c r="T460" i="15"/>
  <c r="U460" i="15" s="1"/>
  <c r="V460" i="15"/>
  <c r="AB460" i="15"/>
  <c r="AC460" i="15" s="1"/>
  <c r="I461" i="15"/>
  <c r="K461" i="15" s="1"/>
  <c r="L461" i="15"/>
  <c r="W461" i="15" s="1"/>
  <c r="Q461" i="15"/>
  <c r="T461" i="15"/>
  <c r="U461" i="15" s="1"/>
  <c r="V461" i="15" s="1"/>
  <c r="AB461" i="15"/>
  <c r="AC461" i="15" s="1"/>
  <c r="I462" i="15"/>
  <c r="K462" i="15" s="1"/>
  <c r="L462" i="15"/>
  <c r="W462" i="15" s="1"/>
  <c r="Q462" i="15"/>
  <c r="T462" i="15"/>
  <c r="U462" i="15" s="1"/>
  <c r="V462" i="15" s="1"/>
  <c r="AB462" i="15"/>
  <c r="AC462" i="15" s="1"/>
  <c r="I463" i="15"/>
  <c r="K463" i="15" s="1"/>
  <c r="L463" i="15"/>
  <c r="W463" i="15" s="1"/>
  <c r="Q463" i="15"/>
  <c r="T463" i="15"/>
  <c r="U463" i="15" s="1"/>
  <c r="V463" i="15" s="1"/>
  <c r="AB463" i="15"/>
  <c r="AC463" i="15" s="1"/>
  <c r="I464" i="15"/>
  <c r="K464" i="15" s="1"/>
  <c r="L464" i="15"/>
  <c r="Q464" i="15"/>
  <c r="T464" i="15"/>
  <c r="U464" i="15" s="1"/>
  <c r="V464" i="15" s="1"/>
  <c r="AB464" i="15"/>
  <c r="AC464" i="15" s="1"/>
  <c r="I465" i="15"/>
  <c r="K465" i="15" s="1"/>
  <c r="L465" i="15"/>
  <c r="W465" i="15" s="1"/>
  <c r="Q465" i="15"/>
  <c r="T465" i="15"/>
  <c r="U465" i="15" s="1"/>
  <c r="V465" i="15" s="1"/>
  <c r="AB465" i="15"/>
  <c r="AC465" i="15" s="1"/>
  <c r="I466" i="15"/>
  <c r="K466" i="15" s="1"/>
  <c r="L466" i="15"/>
  <c r="W466" i="15" s="1"/>
  <c r="Q466" i="15"/>
  <c r="T466" i="15"/>
  <c r="U466" i="15" s="1"/>
  <c r="V466" i="15" s="1"/>
  <c r="AB466" i="15"/>
  <c r="AC466" i="15" s="1"/>
  <c r="I467" i="15"/>
  <c r="K467" i="15"/>
  <c r="L467" i="15"/>
  <c r="W467" i="15" s="1"/>
  <c r="Q467" i="15"/>
  <c r="T467" i="15"/>
  <c r="U467" i="15" s="1"/>
  <c r="V467" i="15" s="1"/>
  <c r="AB467" i="15"/>
  <c r="AC467" i="15" s="1"/>
  <c r="I468" i="15"/>
  <c r="K468" i="15" s="1"/>
  <c r="L468" i="15"/>
  <c r="W468" i="15" s="1"/>
  <c r="Q468" i="15"/>
  <c r="T468" i="15"/>
  <c r="U468" i="15" s="1"/>
  <c r="V468" i="15" s="1"/>
  <c r="AB468" i="15"/>
  <c r="AC468" i="15"/>
  <c r="I469" i="15"/>
  <c r="K469" i="15" s="1"/>
  <c r="L469" i="15"/>
  <c r="W469" i="15" s="1"/>
  <c r="Q469" i="15"/>
  <c r="T469" i="15"/>
  <c r="U469" i="15" s="1"/>
  <c r="V469" i="15" s="1"/>
  <c r="AB469" i="15"/>
  <c r="AC469" i="15" s="1"/>
  <c r="I470" i="15"/>
  <c r="K470" i="15"/>
  <c r="L470" i="15"/>
  <c r="W470" i="15" s="1"/>
  <c r="Q470" i="15"/>
  <c r="T470" i="15"/>
  <c r="U470" i="15" s="1"/>
  <c r="V470" i="15" s="1"/>
  <c r="AB470" i="15"/>
  <c r="AC470" i="15" s="1"/>
  <c r="I471" i="15"/>
  <c r="K471" i="15" s="1"/>
  <c r="L471" i="15"/>
  <c r="Q471" i="15"/>
  <c r="T471" i="15"/>
  <c r="U471" i="15" s="1"/>
  <c r="V471" i="15" s="1"/>
  <c r="W471" i="15"/>
  <c r="AB471" i="15"/>
  <c r="AC471" i="15" s="1"/>
  <c r="I472" i="15"/>
  <c r="K472" i="15" s="1"/>
  <c r="L472" i="15"/>
  <c r="W472" i="15" s="1"/>
  <c r="Q472" i="15"/>
  <c r="T472" i="15"/>
  <c r="U472" i="15" s="1"/>
  <c r="V472" i="15" s="1"/>
  <c r="AB472" i="15"/>
  <c r="AC472" i="15" s="1"/>
  <c r="I473" i="15"/>
  <c r="K473" i="15" s="1"/>
  <c r="L473" i="15"/>
  <c r="W473" i="15" s="1"/>
  <c r="Q473" i="15"/>
  <c r="T473" i="15"/>
  <c r="U473" i="15" s="1"/>
  <c r="V473" i="15" s="1"/>
  <c r="AB473" i="15"/>
  <c r="AC473" i="15" s="1"/>
  <c r="I474" i="15"/>
  <c r="K474" i="15"/>
  <c r="L474" i="15"/>
  <c r="W474" i="15" s="1"/>
  <c r="Q474" i="15"/>
  <c r="T474" i="15"/>
  <c r="U474" i="15" s="1"/>
  <c r="V474" i="15" s="1"/>
  <c r="AB474" i="15"/>
  <c r="AC474" i="15" s="1"/>
  <c r="I475" i="15"/>
  <c r="K475" i="15" s="1"/>
  <c r="L475" i="15"/>
  <c r="W475" i="15" s="1"/>
  <c r="Q475" i="15"/>
  <c r="T475" i="15"/>
  <c r="U475" i="15" s="1"/>
  <c r="V475" i="15" s="1"/>
  <c r="AB475" i="15"/>
  <c r="AC475" i="15" s="1"/>
  <c r="I476" i="15"/>
  <c r="K476" i="15"/>
  <c r="L476" i="15"/>
  <c r="W476" i="15" s="1"/>
  <c r="Q476" i="15"/>
  <c r="T476" i="15"/>
  <c r="U476" i="15" s="1"/>
  <c r="V476" i="15" s="1"/>
  <c r="AB476" i="15"/>
  <c r="AC476" i="15" s="1"/>
  <c r="I477" i="15"/>
  <c r="K477" i="15" s="1"/>
  <c r="L477" i="15"/>
  <c r="W477" i="15" s="1"/>
  <c r="Q477" i="15"/>
  <c r="T477" i="15"/>
  <c r="U477" i="15" s="1"/>
  <c r="V477" i="15" s="1"/>
  <c r="AB477" i="15"/>
  <c r="AC477" i="15" s="1"/>
  <c r="I478" i="15"/>
  <c r="K478" i="15" s="1"/>
  <c r="L478" i="15"/>
  <c r="W478" i="15" s="1"/>
  <c r="Q478" i="15"/>
  <c r="T478" i="15"/>
  <c r="U478" i="15"/>
  <c r="V478" i="15" s="1"/>
  <c r="AB478" i="15"/>
  <c r="AC478" i="15"/>
  <c r="I479" i="15"/>
  <c r="K479" i="15" s="1"/>
  <c r="L479" i="15"/>
  <c r="W479" i="15" s="1"/>
  <c r="Q479" i="15"/>
  <c r="T479" i="15"/>
  <c r="U479" i="15" s="1"/>
  <c r="V479" i="15" s="1"/>
  <c r="AB479" i="15"/>
  <c r="AC479" i="15" s="1"/>
  <c r="I480" i="15"/>
  <c r="K480" i="15"/>
  <c r="L480" i="15"/>
  <c r="W480" i="15" s="1"/>
  <c r="Q480" i="15"/>
  <c r="T480" i="15"/>
  <c r="U480" i="15"/>
  <c r="V480" i="15" s="1"/>
  <c r="AB480" i="15"/>
  <c r="AC480" i="15" s="1"/>
  <c r="I481" i="15"/>
  <c r="K481" i="15" s="1"/>
  <c r="L481" i="15"/>
  <c r="W481" i="15" s="1"/>
  <c r="Q481" i="15"/>
  <c r="T481" i="15"/>
  <c r="U481" i="15" s="1"/>
  <c r="V481" i="15" s="1"/>
  <c r="AB481" i="15"/>
  <c r="AC481" i="15" s="1"/>
  <c r="I482" i="15"/>
  <c r="K482" i="15" s="1"/>
  <c r="L482" i="15"/>
  <c r="W482" i="15" s="1"/>
  <c r="Q482" i="15"/>
  <c r="T482" i="15"/>
  <c r="U482" i="15"/>
  <c r="V482" i="15"/>
  <c r="AB482" i="15"/>
  <c r="AC482" i="15" s="1"/>
  <c r="I483" i="15"/>
  <c r="K483" i="15" s="1"/>
  <c r="L483" i="15"/>
  <c r="W483" i="15" s="1"/>
  <c r="Q483" i="15"/>
  <c r="T483" i="15"/>
  <c r="U483" i="15" s="1"/>
  <c r="V483" i="15" s="1"/>
  <c r="AB483" i="15"/>
  <c r="AC483" i="15" s="1"/>
  <c r="I484" i="15"/>
  <c r="K484" i="15" s="1"/>
  <c r="L484" i="15"/>
  <c r="W484" i="15" s="1"/>
  <c r="Q484" i="15"/>
  <c r="T484" i="15"/>
  <c r="U484" i="15" s="1"/>
  <c r="V484" i="15" s="1"/>
  <c r="AB484" i="15"/>
  <c r="AC484" i="15"/>
  <c r="I485" i="15"/>
  <c r="K485" i="15" s="1"/>
  <c r="L485" i="15"/>
  <c r="W485" i="15" s="1"/>
  <c r="Q485" i="15"/>
  <c r="T485" i="15"/>
  <c r="U485" i="15" s="1"/>
  <c r="V485" i="15" s="1"/>
  <c r="AB485" i="15"/>
  <c r="AC485" i="15" s="1"/>
  <c r="I486" i="15"/>
  <c r="K486" i="15" s="1"/>
  <c r="L486" i="15"/>
  <c r="Q486" i="15"/>
  <c r="T486" i="15"/>
  <c r="U486" i="15" s="1"/>
  <c r="V486" i="15" s="1"/>
  <c r="AB486" i="15"/>
  <c r="AC486" i="15" s="1"/>
  <c r="I487" i="15"/>
  <c r="K487" i="15" s="1"/>
  <c r="L487" i="15"/>
  <c r="W487" i="15" s="1"/>
  <c r="Q487" i="15"/>
  <c r="T487" i="15"/>
  <c r="U487" i="15" s="1"/>
  <c r="V487" i="15" s="1"/>
  <c r="AB487" i="15"/>
  <c r="AC487" i="15" s="1"/>
  <c r="I488" i="15"/>
  <c r="K488" i="15"/>
  <c r="L488" i="15"/>
  <c r="W488" i="15" s="1"/>
  <c r="Q488" i="15"/>
  <c r="T488" i="15"/>
  <c r="U488" i="15"/>
  <c r="V488" i="15"/>
  <c r="AB488" i="15"/>
  <c r="AC488" i="15" s="1"/>
  <c r="I489" i="15"/>
  <c r="K489" i="15" s="1"/>
  <c r="L489" i="15"/>
  <c r="W489" i="15" s="1"/>
  <c r="Q489" i="15"/>
  <c r="T489" i="15"/>
  <c r="U489" i="15" s="1"/>
  <c r="V489" i="15" s="1"/>
  <c r="AB489" i="15"/>
  <c r="AC489" i="15" s="1"/>
  <c r="I490" i="15"/>
  <c r="K490" i="15" s="1"/>
  <c r="L490" i="15"/>
  <c r="Q490" i="15"/>
  <c r="T490" i="15"/>
  <c r="U490" i="15"/>
  <c r="V490" i="15" s="1"/>
  <c r="AB490" i="15"/>
  <c r="AC490" i="15" s="1"/>
  <c r="I491" i="15"/>
  <c r="K491" i="15" s="1"/>
  <c r="L491" i="15"/>
  <c r="W491" i="15" s="1"/>
  <c r="Q491" i="15"/>
  <c r="T491" i="15"/>
  <c r="U491" i="15" s="1"/>
  <c r="V491" i="15" s="1"/>
  <c r="AB491" i="15"/>
  <c r="AC491" i="15" s="1"/>
  <c r="I492" i="15"/>
  <c r="K492" i="15"/>
  <c r="L492" i="15"/>
  <c r="W492" i="15" s="1"/>
  <c r="Q492" i="15"/>
  <c r="T492" i="15"/>
  <c r="U492" i="15" s="1"/>
  <c r="V492" i="15" s="1"/>
  <c r="AB492" i="15"/>
  <c r="AC492" i="15" s="1"/>
  <c r="I493" i="15"/>
  <c r="K493" i="15" s="1"/>
  <c r="L493" i="15"/>
  <c r="W493" i="15" s="1"/>
  <c r="Q493" i="15"/>
  <c r="T493" i="15"/>
  <c r="U493" i="15" s="1"/>
  <c r="V493" i="15" s="1"/>
  <c r="AB493" i="15"/>
  <c r="AC493" i="15" s="1"/>
  <c r="I494" i="15"/>
  <c r="K494" i="15" s="1"/>
  <c r="L494" i="15"/>
  <c r="Q494" i="15"/>
  <c r="T494" i="15"/>
  <c r="U494" i="15"/>
  <c r="V494" i="15" s="1"/>
  <c r="AB494" i="15"/>
  <c r="AC494" i="15" s="1"/>
  <c r="I495" i="15"/>
  <c r="K495" i="15" s="1"/>
  <c r="L495" i="15"/>
  <c r="W495" i="15" s="1"/>
  <c r="Q495" i="15"/>
  <c r="T495" i="15"/>
  <c r="U495" i="15" s="1"/>
  <c r="V495" i="15" s="1"/>
  <c r="AB495" i="15"/>
  <c r="AC495" i="15" s="1"/>
  <c r="I496" i="15"/>
  <c r="K496" i="15" s="1"/>
  <c r="L496" i="15"/>
  <c r="W496" i="15" s="1"/>
  <c r="Q496" i="15"/>
  <c r="T496" i="15"/>
  <c r="U496" i="15" s="1"/>
  <c r="V496" i="15" s="1"/>
  <c r="AB496" i="15"/>
  <c r="AC496" i="15" s="1"/>
  <c r="I497" i="15"/>
  <c r="K497" i="15" s="1"/>
  <c r="L497" i="15"/>
  <c r="Q497" i="15"/>
  <c r="T497" i="15"/>
  <c r="U497" i="15" s="1"/>
  <c r="V497" i="15" s="1"/>
  <c r="W497" i="15"/>
  <c r="AB497" i="15"/>
  <c r="AC497" i="15" s="1"/>
  <c r="I498" i="15"/>
  <c r="K498" i="15" s="1"/>
  <c r="L498" i="15"/>
  <c r="W498" i="15" s="1"/>
  <c r="Q498" i="15"/>
  <c r="T498" i="15"/>
  <c r="U498" i="15"/>
  <c r="V498" i="15"/>
  <c r="AB498" i="15"/>
  <c r="AC498" i="15" s="1"/>
  <c r="I499" i="15"/>
  <c r="K499" i="15" s="1"/>
  <c r="L499" i="15"/>
  <c r="W499" i="15" s="1"/>
  <c r="Q499" i="15"/>
  <c r="T499" i="15"/>
  <c r="U499" i="15" s="1"/>
  <c r="V499" i="15" s="1"/>
  <c r="AB499" i="15"/>
  <c r="AC499" i="15" s="1"/>
  <c r="I500" i="15"/>
  <c r="K500" i="15" s="1"/>
  <c r="L500" i="15"/>
  <c r="W500" i="15" s="1"/>
  <c r="Q500" i="15"/>
  <c r="T500" i="15"/>
  <c r="U500" i="15"/>
  <c r="V500" i="15" s="1"/>
  <c r="AB500" i="15"/>
  <c r="AC500" i="15" s="1"/>
  <c r="I501" i="15"/>
  <c r="K501" i="15" s="1"/>
  <c r="L501" i="15"/>
  <c r="W501" i="15" s="1"/>
  <c r="Q501" i="15"/>
  <c r="T501" i="15"/>
  <c r="U501" i="15" s="1"/>
  <c r="V501" i="15" s="1"/>
  <c r="AB501" i="15"/>
  <c r="AC501" i="15" s="1"/>
  <c r="I502" i="15"/>
  <c r="K502" i="15" s="1"/>
  <c r="L502" i="15"/>
  <c r="Q502" i="15"/>
  <c r="T502" i="15"/>
  <c r="U502" i="15" s="1"/>
  <c r="V502" i="15" s="1"/>
  <c r="AB502" i="15"/>
  <c r="AC502" i="15" s="1"/>
  <c r="I503" i="15"/>
  <c r="K503" i="15" s="1"/>
  <c r="L503" i="15"/>
  <c r="Q503" i="15"/>
  <c r="T503" i="15"/>
  <c r="U503" i="15" s="1"/>
  <c r="V503" i="15" s="1"/>
  <c r="W503" i="15"/>
  <c r="AB503" i="15"/>
  <c r="AC503" i="15" s="1"/>
  <c r="I504" i="15"/>
  <c r="K504" i="15"/>
  <c r="L504" i="15"/>
  <c r="W504" i="15" s="1"/>
  <c r="Q504" i="15"/>
  <c r="T504" i="15"/>
  <c r="U504" i="15"/>
  <c r="V504" i="15"/>
  <c r="AB504" i="15"/>
  <c r="AC504" i="15" s="1"/>
  <c r="I505" i="15"/>
  <c r="K505" i="15" s="1"/>
  <c r="L505" i="15"/>
  <c r="W505" i="15" s="1"/>
  <c r="Q505" i="15"/>
  <c r="T505" i="15"/>
  <c r="U505" i="15" s="1"/>
  <c r="V505" i="15" s="1"/>
  <c r="AB505" i="15"/>
  <c r="AC505" i="15" s="1"/>
  <c r="I506" i="15"/>
  <c r="K506" i="15" s="1"/>
  <c r="L506" i="15"/>
  <c r="Q506" i="15"/>
  <c r="T506" i="15"/>
  <c r="U506" i="15"/>
  <c r="V506" i="15" s="1"/>
  <c r="AB506" i="15"/>
  <c r="AC506" i="15" s="1"/>
  <c r="T7" i="17"/>
  <c r="Z508" i="15"/>
  <c r="AA508" i="15"/>
  <c r="AD508" i="15"/>
  <c r="AE508" i="15"/>
  <c r="X27" i="15" a="1"/>
  <c r="X19" i="15" a="1"/>
  <c r="X21" i="15" a="1"/>
  <c r="X10" i="15" a="1"/>
  <c r="X33" i="15" a="1"/>
  <c r="X17" i="15" a="1"/>
  <c r="X14" i="15" a="1"/>
  <c r="X37" i="15" a="1"/>
  <c r="X10" i="15" l="1"/>
  <c r="X14" i="15"/>
  <c r="X37" i="15"/>
  <c r="X17" i="15"/>
  <c r="X19" i="15"/>
  <c r="X33" i="15"/>
  <c r="X27" i="15"/>
  <c r="X21" i="15"/>
  <c r="X332" i="15" a="1"/>
  <c r="X332" i="15" s="1"/>
  <c r="Y332" i="15" s="1" a="1"/>
  <c r="Y332" i="15" s="1"/>
  <c r="X94" i="15" a="1"/>
  <c r="X94" i="15" s="1"/>
  <c r="Y94" i="15" s="1" a="1"/>
  <c r="Y94" i="15" s="1"/>
  <c r="X297" i="15" a="1"/>
  <c r="X297" i="15" s="1"/>
  <c r="Y297" i="15" s="1" a="1"/>
  <c r="Y297" i="15" s="1"/>
  <c r="X301" i="15" a="1"/>
  <c r="X301" i="15" s="1"/>
  <c r="Y301" i="15" s="1" a="1"/>
  <c r="Y301" i="15" s="1"/>
  <c r="X404" i="15" a="1"/>
  <c r="X404" i="15" s="1"/>
  <c r="Y404" i="15" s="1" a="1"/>
  <c r="Y404" i="15" s="1"/>
  <c r="X287" i="15" a="1"/>
  <c r="X287" i="15" s="1"/>
  <c r="Y287" i="15" s="1" a="1"/>
  <c r="Y287" i="15" s="1"/>
  <c r="X99" i="15" a="1"/>
  <c r="X99" i="15" s="1"/>
  <c r="Y99" i="15" s="1" a="1"/>
  <c r="Y99" i="15" s="1"/>
  <c r="X305" i="15" a="1"/>
  <c r="X305" i="15" s="1"/>
  <c r="Y305" i="15" s="1" a="1"/>
  <c r="Y305" i="15" s="1"/>
  <c r="X181" i="15" a="1"/>
  <c r="X181" i="15" s="1"/>
  <c r="X401" i="15" a="1"/>
  <c r="X401" i="15" s="1"/>
  <c r="Y401" i="15" s="1" a="1"/>
  <c r="Y401" i="15" s="1"/>
  <c r="W332" i="15"/>
  <c r="X283" i="15" a="1"/>
  <c r="X283" i="15" s="1"/>
  <c r="Y283" i="15" s="1" a="1"/>
  <c r="Y283" i="15" s="1"/>
  <c r="X250" i="15" a="1"/>
  <c r="X250" i="15" s="1"/>
  <c r="Y250" i="15" s="1" a="1"/>
  <c r="Y250" i="15" s="1"/>
  <c r="X212" i="15" a="1"/>
  <c r="X212" i="15" s="1"/>
  <c r="Y212" i="15" s="1" a="1"/>
  <c r="Y212" i="15" s="1"/>
  <c r="X371" i="15" a="1"/>
  <c r="X371" i="15" s="1"/>
  <c r="Y371" i="15" s="1" a="1"/>
  <c r="Y371" i="15" s="1"/>
  <c r="X210" i="15" a="1"/>
  <c r="X210" i="15" s="1"/>
  <c r="Y210" i="15" s="1" a="1"/>
  <c r="Y210" i="15" s="1"/>
  <c r="X281" i="15" a="1"/>
  <c r="X281" i="15" s="1"/>
  <c r="Y281" i="15" s="1" a="1"/>
  <c r="Y281" i="15" s="1"/>
  <c r="X285" i="15" a="1"/>
  <c r="X285" i="15" s="1"/>
  <c r="Y285" i="15" s="1" a="1"/>
  <c r="Y285" i="15" s="1"/>
  <c r="X395" i="15" a="1"/>
  <c r="X395" i="15" s="1"/>
  <c r="Y395" i="15" s="1" a="1"/>
  <c r="Y395" i="15" s="1"/>
  <c r="X388" i="15" a="1"/>
  <c r="X388" i="15" s="1"/>
  <c r="X360" i="15" a="1"/>
  <c r="X360" i="15" s="1"/>
  <c r="Y360" i="15" s="1" a="1"/>
  <c r="Y360" i="15" s="1"/>
  <c r="X350" i="15" a="1"/>
  <c r="X350" i="15" s="1"/>
  <c r="Y350" i="15" s="1" a="1"/>
  <c r="Y350" i="15" s="1"/>
  <c r="X275" i="15" a="1"/>
  <c r="X275" i="15" s="1"/>
  <c r="Y275" i="15" s="1" a="1"/>
  <c r="Y275" i="15" s="1"/>
  <c r="X261" i="15" a="1"/>
  <c r="X261" i="15" s="1"/>
  <c r="Y261" i="15" s="1" a="1"/>
  <c r="Y261" i="15" s="1"/>
  <c r="X77" i="15" a="1"/>
  <c r="X77" i="15" s="1"/>
  <c r="Y77" i="15" s="1" a="1"/>
  <c r="Y77" i="15" s="1"/>
  <c r="X493" i="15" a="1"/>
  <c r="X493" i="15" s="1"/>
  <c r="Y493" i="15" s="1" a="1"/>
  <c r="Y493" i="15" s="1"/>
  <c r="X373" i="15" a="1"/>
  <c r="X373" i="15" s="1"/>
  <c r="Y373" i="15" s="1" a="1"/>
  <c r="Y373" i="15" s="1"/>
  <c r="X366" i="15" a="1"/>
  <c r="X366" i="15" s="1"/>
  <c r="Y366" i="15" s="1" a="1"/>
  <c r="Y366" i="15" s="1"/>
  <c r="X185" i="15" a="1"/>
  <c r="X185" i="15" s="1"/>
  <c r="X73" i="15" a="1"/>
  <c r="X73" i="15" s="1"/>
  <c r="Y73" i="15" s="1" a="1"/>
  <c r="Y73" i="15" s="1"/>
  <c r="X485" i="15" a="1"/>
  <c r="X485" i="15" s="1"/>
  <c r="Y485" i="15" s="1" a="1"/>
  <c r="Y485" i="15" s="1"/>
  <c r="X456" i="15" a="1"/>
  <c r="X456" i="15" s="1"/>
  <c r="X454" i="15" a="1"/>
  <c r="X454" i="15" s="1"/>
  <c r="Y454" i="15" s="1" a="1"/>
  <c r="Y454" i="15" s="1"/>
  <c r="X450" i="15" a="1"/>
  <c r="X450" i="15" s="1"/>
  <c r="Y450" i="15" s="1" a="1"/>
  <c r="Y450" i="15" s="1"/>
  <c r="X425" i="15" a="1"/>
  <c r="X425" i="15" s="1"/>
  <c r="X410" i="15" a="1"/>
  <c r="X410" i="15" s="1"/>
  <c r="Y410" i="15" s="1" a="1"/>
  <c r="Y410" i="15" s="1"/>
  <c r="X392" i="15" a="1"/>
  <c r="X392" i="15" s="1"/>
  <c r="Y392" i="15" s="1" a="1"/>
  <c r="Y392" i="15" s="1"/>
  <c r="Y388" i="15" a="1"/>
  <c r="Y388" i="15" s="1"/>
  <c r="X385" i="15" a="1"/>
  <c r="X385" i="15" s="1"/>
  <c r="Y385" i="15" s="1" a="1"/>
  <c r="Y385" i="15" s="1"/>
  <c r="X338" i="15" a="1"/>
  <c r="X338" i="15" s="1"/>
  <c r="Y338" i="15" s="1" a="1"/>
  <c r="Y338" i="15" s="1"/>
  <c r="X326" i="15" a="1"/>
  <c r="X326" i="15" s="1"/>
  <c r="Y326" i="15" s="1" a="1"/>
  <c r="Y326" i="15" s="1"/>
  <c r="X321" i="15" a="1"/>
  <c r="X321" i="15" s="1"/>
  <c r="Y321" i="15" s="1" a="1"/>
  <c r="Y321" i="15" s="1"/>
  <c r="X310" i="15" a="1"/>
  <c r="X310" i="15" s="1"/>
  <c r="Y310" i="15" s="1" a="1"/>
  <c r="Y310" i="15" s="1"/>
  <c r="X307" i="15" a="1"/>
  <c r="X307" i="15" s="1"/>
  <c r="Y307" i="15" s="1" a="1"/>
  <c r="Y307" i="15" s="1"/>
  <c r="X234" i="15" a="1"/>
  <c r="X234" i="15" s="1"/>
  <c r="Y234" i="15" s="1" a="1"/>
  <c r="Y234" i="15" s="1"/>
  <c r="X229" i="15" a="1"/>
  <c r="X229" i="15" s="1"/>
  <c r="X199" i="15" a="1"/>
  <c r="X199" i="15" s="1"/>
  <c r="Y199" i="15" s="1" a="1"/>
  <c r="Y199" i="15" s="1"/>
  <c r="X163" i="15" a="1"/>
  <c r="X163" i="15" s="1"/>
  <c r="Y163" i="15" s="1" a="1"/>
  <c r="Y163" i="15" s="1"/>
  <c r="X148" i="15" a="1"/>
  <c r="X148" i="15" s="1"/>
  <c r="Y148" i="15" s="1" a="1"/>
  <c r="Y148" i="15" s="1"/>
  <c r="X93" i="15" a="1"/>
  <c r="X93" i="15" s="1"/>
  <c r="Y93" i="15" s="1" a="1"/>
  <c r="Y93" i="15" s="1"/>
  <c r="X90" i="15" a="1"/>
  <c r="X90" i="15" s="1"/>
  <c r="Y90" i="15" s="1" a="1"/>
  <c r="Y90" i="15" s="1"/>
  <c r="X497" i="15" a="1"/>
  <c r="X497" i="15" s="1"/>
  <c r="Y497" i="15" s="1" a="1"/>
  <c r="Y497" i="15" s="1"/>
  <c r="X397" i="15" a="1"/>
  <c r="X397" i="15" s="1"/>
  <c r="X396" i="15" a="1"/>
  <c r="X396" i="15" s="1"/>
  <c r="Y396" i="15" s="1" a="1"/>
  <c r="Y396" i="15" s="1"/>
  <c r="X361" i="15" a="1"/>
  <c r="X361" i="15" s="1"/>
  <c r="Y361" i="15" s="1" a="1"/>
  <c r="Y361" i="15" s="1"/>
  <c r="X293" i="15" a="1"/>
  <c r="X293" i="15" s="1"/>
  <c r="Y293" i="15" s="1" a="1"/>
  <c r="Y293" i="15" s="1"/>
  <c r="X206" i="15" a="1"/>
  <c r="X206" i="15" s="1"/>
  <c r="Y206" i="15" s="1" a="1"/>
  <c r="Y206" i="15" s="1"/>
  <c r="X118" i="15" a="1"/>
  <c r="X118" i="15" s="1"/>
  <c r="Y118" i="15" s="1" a="1"/>
  <c r="Y118" i="15" s="1"/>
  <c r="X113" i="15" a="1"/>
  <c r="X113" i="15" s="1"/>
  <c r="Y113" i="15" s="1" a="1"/>
  <c r="Y113" i="15" s="1"/>
  <c r="X501" i="15" a="1"/>
  <c r="X501" i="15" s="1"/>
  <c r="Y501" i="15" s="1" a="1"/>
  <c r="Y501" i="15" s="1"/>
  <c r="X477" i="15" a="1"/>
  <c r="X477" i="15" s="1"/>
  <c r="Y477" i="15" s="1" a="1"/>
  <c r="Y477" i="15" s="1"/>
  <c r="X432" i="15" a="1"/>
  <c r="X432" i="15" s="1"/>
  <c r="X422" i="15" a="1"/>
  <c r="X422" i="15" s="1"/>
  <c r="Y422" i="15" s="1" a="1"/>
  <c r="Y422" i="15" s="1"/>
  <c r="X418" i="15" a="1"/>
  <c r="X418" i="15" s="1"/>
  <c r="Y418" i="15" s="1" a="1"/>
  <c r="Y418" i="15" s="1"/>
  <c r="X405" i="15" a="1"/>
  <c r="X405" i="15" s="1"/>
  <c r="Y405" i="15" s="1" a="1"/>
  <c r="Y405" i="15" s="1"/>
  <c r="X370" i="15" a="1"/>
  <c r="X370" i="15" s="1"/>
  <c r="Y370" i="15" s="1" a="1"/>
  <c r="Y370" i="15" s="1"/>
  <c r="X355" i="15" a="1"/>
  <c r="X355" i="15" s="1"/>
  <c r="Y355" i="15" s="1" a="1"/>
  <c r="Y355" i="15" s="1"/>
  <c r="X352" i="15" a="1"/>
  <c r="X352" i="15" s="1"/>
  <c r="Y352" i="15" s="1" a="1"/>
  <c r="Y352" i="15" s="1"/>
  <c r="X253" i="15" a="1"/>
  <c r="X253" i="15" s="1"/>
  <c r="X221" i="15" a="1"/>
  <c r="X221" i="15" s="1"/>
  <c r="X198" i="15" a="1"/>
  <c r="X198" i="15" s="1"/>
  <c r="Y198" i="15" s="1" a="1"/>
  <c r="Y198" i="15" s="1"/>
  <c r="X187" i="15" a="1"/>
  <c r="X187" i="15" s="1"/>
  <c r="Y187" i="15" s="1" a="1"/>
  <c r="Y187" i="15" s="1"/>
  <c r="X178" i="15" a="1"/>
  <c r="X178" i="15" s="1"/>
  <c r="X173" i="15" a="1"/>
  <c r="X173" i="15" s="1"/>
  <c r="X161" i="15" a="1"/>
  <c r="X161" i="15" s="1"/>
  <c r="Y161" i="15" s="1" a="1"/>
  <c r="Y161" i="15" s="1"/>
  <c r="X131" i="15" a="1"/>
  <c r="X131" i="15" s="1"/>
  <c r="Y131" i="15" s="1" a="1"/>
  <c r="Y131" i="15" s="1"/>
  <c r="X74" i="15" a="1"/>
  <c r="X74" i="15" s="1"/>
  <c r="Y74" i="15" s="1" a="1"/>
  <c r="Y74" i="15" s="1"/>
  <c r="X394" i="15" a="1"/>
  <c r="X394" i="15" s="1"/>
  <c r="Y394" i="15" s="1" a="1"/>
  <c r="Y394" i="15" s="1"/>
  <c r="X337" i="15" a="1"/>
  <c r="X337" i="15" s="1"/>
  <c r="Y337" i="15" s="1" a="1"/>
  <c r="Y337" i="15" s="1"/>
  <c r="X323" i="15" a="1"/>
  <c r="X323" i="15" s="1"/>
  <c r="Y323" i="15" s="1" a="1"/>
  <c r="Y323" i="15" s="1"/>
  <c r="X314" i="15" a="1"/>
  <c r="X314" i="15" s="1"/>
  <c r="Y314" i="15" s="1" a="1"/>
  <c r="Y314" i="15" s="1"/>
  <c r="X272" i="15" a="1"/>
  <c r="X272" i="15" s="1"/>
  <c r="Y272" i="15" s="1" a="1"/>
  <c r="Y272" i="15" s="1"/>
  <c r="X239" i="15" a="1"/>
  <c r="X239" i="15" s="1"/>
  <c r="Y239" i="15" s="1" a="1"/>
  <c r="Y239" i="15" s="1"/>
  <c r="X194" i="15" a="1"/>
  <c r="X194" i="15" s="1"/>
  <c r="Y194" i="15" s="1" a="1"/>
  <c r="Y194" i="15" s="1"/>
  <c r="X135" i="15" a="1"/>
  <c r="X135" i="15" s="1"/>
  <c r="X85" i="15" a="1"/>
  <c r="X85" i="15" s="1"/>
  <c r="Y85" i="15" s="1" a="1"/>
  <c r="Y85" i="15" s="1"/>
  <c r="X445" i="15" a="1"/>
  <c r="X445" i="15" s="1"/>
  <c r="X441" i="15" a="1"/>
  <c r="X441" i="15" s="1"/>
  <c r="X469" i="15" a="1"/>
  <c r="X469" i="15" s="1"/>
  <c r="Y469" i="15" s="1" a="1"/>
  <c r="Y469" i="15" s="1"/>
  <c r="W464" i="15"/>
  <c r="X464" i="15" s="1" a="1"/>
  <c r="X464" i="15" s="1"/>
  <c r="Y464" i="15" s="1" a="1"/>
  <c r="Y464" i="15" s="1"/>
  <c r="X440" i="15" a="1"/>
  <c r="X440" i="15" s="1"/>
  <c r="Y440" i="15" s="1" a="1"/>
  <c r="Y440" i="15" s="1"/>
  <c r="W416" i="15"/>
  <c r="X416" i="15" s="1" a="1"/>
  <c r="X416" i="15" s="1"/>
  <c r="Y416" i="15" s="1" a="1"/>
  <c r="Y416" i="15" s="1"/>
  <c r="X402" i="15" a="1"/>
  <c r="X402" i="15" s="1"/>
  <c r="Y402" i="15" s="1" a="1"/>
  <c r="Y402" i="15" s="1"/>
  <c r="X377" i="15" a="1"/>
  <c r="X377" i="15" s="1"/>
  <c r="Y377" i="15" s="1" a="1"/>
  <c r="Y377" i="15" s="1"/>
  <c r="X347" i="15" a="1"/>
  <c r="X347" i="15" s="1"/>
  <c r="Y347" i="15" s="1" a="1"/>
  <c r="Y347" i="15" s="1"/>
  <c r="X344" i="15" a="1"/>
  <c r="X344" i="15" s="1"/>
  <c r="Y344" i="15" s="1" a="1"/>
  <c r="Y344" i="15" s="1"/>
  <c r="X213" i="15" a="1"/>
  <c r="X213" i="15" s="1"/>
  <c r="X122" i="15" a="1"/>
  <c r="X122" i="15" s="1"/>
  <c r="Y122" i="15" s="1" a="1"/>
  <c r="Y122" i="15" s="1"/>
  <c r="X449" i="15" a="1"/>
  <c r="X449" i="15" s="1"/>
  <c r="X430" i="15" a="1"/>
  <c r="X430" i="15" s="1"/>
  <c r="Y430" i="15" s="1" a="1"/>
  <c r="Y430" i="15" s="1"/>
  <c r="X362" i="15" a="1"/>
  <c r="X362" i="15" s="1"/>
  <c r="Y362" i="15" s="1" a="1"/>
  <c r="Y362" i="15" s="1"/>
  <c r="X339" i="15" a="1"/>
  <c r="X339" i="15" s="1"/>
  <c r="Y339" i="15" s="1" a="1"/>
  <c r="Y339" i="15" s="1"/>
  <c r="X335" i="15" a="1"/>
  <c r="X335" i="15" s="1"/>
  <c r="X270" i="15" a="1"/>
  <c r="X270" i="15" s="1"/>
  <c r="Y270" i="15" s="1" a="1"/>
  <c r="Y270" i="15" s="1"/>
  <c r="X226" i="15" a="1"/>
  <c r="X226" i="15" s="1"/>
  <c r="Y226" i="15" s="1" a="1"/>
  <c r="Y226" i="15" s="1"/>
  <c r="X188" i="15" a="1"/>
  <c r="X188" i="15" s="1"/>
  <c r="Y188" i="15" s="1" a="1"/>
  <c r="Y188" i="15" s="1"/>
  <c r="X158" i="15" a="1"/>
  <c r="X158" i="15" s="1"/>
  <c r="Y158" i="15" s="1" a="1"/>
  <c r="Y158" i="15" s="1"/>
  <c r="X156" i="15" a="1"/>
  <c r="X156" i="15" s="1"/>
  <c r="Y156" i="15" s="1" a="1"/>
  <c r="Y156" i="15" s="1"/>
  <c r="X132" i="15" a="1"/>
  <c r="X132" i="15" s="1"/>
  <c r="X111" i="15" a="1"/>
  <c r="X111" i="15" s="1"/>
  <c r="X89" i="15" a="1"/>
  <c r="X89" i="15" s="1"/>
  <c r="Y89" i="15" s="1" a="1"/>
  <c r="Y89" i="15" s="1"/>
  <c r="X448" i="15" a="1"/>
  <c r="X448" i="15" s="1"/>
  <c r="X409" i="15" a="1"/>
  <c r="X409" i="15" s="1"/>
  <c r="Y409" i="15" s="1" a="1"/>
  <c r="Y409" i="15" s="1"/>
  <c r="X376" i="15" a="1"/>
  <c r="X376" i="15" s="1"/>
  <c r="X369" i="15" a="1"/>
  <c r="X369" i="15" s="1"/>
  <c r="Y369" i="15" s="1" a="1"/>
  <c r="Y369" i="15" s="1"/>
  <c r="X357" i="15" a="1"/>
  <c r="X357" i="15" s="1"/>
  <c r="Y357" i="15" s="1" a="1"/>
  <c r="Y357" i="15" s="1"/>
  <c r="X341" i="15" a="1"/>
  <c r="X341" i="15" s="1"/>
  <c r="Y341" i="15" s="1" a="1"/>
  <c r="Y341" i="15" s="1"/>
  <c r="X330" i="15" a="1"/>
  <c r="X330" i="15" s="1"/>
  <c r="Y330" i="15" s="1" a="1"/>
  <c r="Y330" i="15" s="1"/>
  <c r="X153" i="15" a="1"/>
  <c r="X153" i="15" s="1"/>
  <c r="X114" i="15" a="1"/>
  <c r="X114" i="15" s="1"/>
  <c r="Y114" i="15" s="1" a="1"/>
  <c r="Y114" i="15" s="1"/>
  <c r="X101" i="15" a="1"/>
  <c r="X101" i="15" s="1"/>
  <c r="Y101" i="15" s="1" a="1"/>
  <c r="Y101" i="15" s="1"/>
  <c r="X78" i="15" a="1"/>
  <c r="X78" i="15" s="1"/>
  <c r="Y78" i="15" s="1" a="1"/>
  <c r="Y78" i="15" s="1"/>
  <c r="X252" i="15" a="1"/>
  <c r="X252" i="15" s="1"/>
  <c r="Y252" i="15" s="1" a="1"/>
  <c r="Y252" i="15" s="1"/>
  <c r="X245" i="15" a="1"/>
  <c r="X245" i="15" s="1"/>
  <c r="X228" i="15" a="1"/>
  <c r="X228" i="15" s="1"/>
  <c r="Y228" i="15" s="1" a="1"/>
  <c r="Y228" i="15" s="1"/>
  <c r="X386" i="15" a="1"/>
  <c r="X386" i="15" s="1"/>
  <c r="Y386" i="15" s="1" a="1"/>
  <c r="Y386" i="15" s="1"/>
  <c r="X218" i="15" a="1"/>
  <c r="X218" i="15" s="1"/>
  <c r="Y218" i="15" s="1" a="1"/>
  <c r="Y218" i="15" s="1"/>
  <c r="X203" i="15" a="1"/>
  <c r="X203" i="15" s="1"/>
  <c r="Y203" i="15" s="1" a="1"/>
  <c r="Y203" i="15" s="1"/>
  <c r="X142" i="15" a="1"/>
  <c r="X142" i="15" s="1"/>
  <c r="X116" i="15" a="1"/>
  <c r="X116" i="15" s="1"/>
  <c r="X462" i="15" a="1"/>
  <c r="X462" i="15" s="1"/>
  <c r="Y462" i="15" s="1" a="1"/>
  <c r="Y462" i="15" s="1"/>
  <c r="X411" i="15" a="1"/>
  <c r="X411" i="15" s="1"/>
  <c r="Y411" i="15" s="1" a="1"/>
  <c r="Y411" i="15" s="1"/>
  <c r="X354" i="15" a="1"/>
  <c r="X354" i="15" s="1"/>
  <c r="Y354" i="15" s="1" a="1"/>
  <c r="Y354" i="15" s="1"/>
  <c r="X316" i="15" a="1"/>
  <c r="X316" i="15" s="1"/>
  <c r="Y316" i="15" s="1" a="1"/>
  <c r="Y316" i="15" s="1"/>
  <c r="X279" i="15" a="1"/>
  <c r="X279" i="15" s="1"/>
  <c r="Y279" i="15" s="1" a="1"/>
  <c r="Y279" i="15" s="1"/>
  <c r="X207" i="15" a="1"/>
  <c r="X207" i="15" s="1"/>
  <c r="X387" i="15" a="1"/>
  <c r="X387" i="15" s="1"/>
  <c r="Y387" i="15" s="1" a="1"/>
  <c r="Y387" i="15" s="1"/>
  <c r="X258" i="15" a="1"/>
  <c r="X258" i="15" s="1"/>
  <c r="Y258" i="15" s="1" a="1"/>
  <c r="Y258" i="15" s="1"/>
  <c r="X176" i="15" a="1"/>
  <c r="X176" i="15" s="1"/>
  <c r="Y176" i="15" s="1" a="1"/>
  <c r="Y176" i="15" s="1"/>
  <c r="X150" i="15" a="1"/>
  <c r="X150" i="15" s="1"/>
  <c r="Y150" i="15" s="1" a="1"/>
  <c r="Y150" i="15" s="1"/>
  <c r="X115" i="15" a="1"/>
  <c r="X115" i="15" s="1"/>
  <c r="Y115" i="15" s="1" a="1"/>
  <c r="Y115" i="15" s="1"/>
  <c r="X424" i="15" a="1"/>
  <c r="X424" i="15" s="1"/>
  <c r="X414" i="15" a="1"/>
  <c r="X414" i="15" s="1"/>
  <c r="Y414" i="15" s="1" a="1"/>
  <c r="Y414" i="15" s="1"/>
  <c r="X403" i="15" a="1"/>
  <c r="X403" i="15" s="1"/>
  <c r="Y403" i="15" s="1" a="1"/>
  <c r="Y403" i="15" s="1"/>
  <c r="X389" i="15" a="1"/>
  <c r="X389" i="15" s="1"/>
  <c r="Y389" i="15" s="1" a="1"/>
  <c r="Y389" i="15" s="1"/>
  <c r="X381" i="15" a="1"/>
  <c r="X381" i="15" s="1"/>
  <c r="Y381" i="15" s="1" a="1"/>
  <c r="Y381" i="15" s="1"/>
  <c r="X368" i="15" a="1"/>
  <c r="X368" i="15" s="1"/>
  <c r="Y368" i="15" s="1" a="1"/>
  <c r="Y368" i="15" s="1"/>
  <c r="X343" i="15" a="1"/>
  <c r="X343" i="15" s="1"/>
  <c r="Y343" i="15" s="1" a="1"/>
  <c r="Y343" i="15" s="1"/>
  <c r="X333" i="15" a="1"/>
  <c r="X333" i="15" s="1"/>
  <c r="X291" i="15" a="1"/>
  <c r="X291" i="15" s="1"/>
  <c r="Y291" i="15" s="1" a="1"/>
  <c r="Y291" i="15" s="1"/>
  <c r="X236" i="15" a="1"/>
  <c r="X236" i="15" s="1"/>
  <c r="Y236" i="15" s="1" a="1"/>
  <c r="Y236" i="15" s="1"/>
  <c r="X481" i="15" a="1"/>
  <c r="X481" i="15" s="1"/>
  <c r="Y481" i="15" s="1" a="1"/>
  <c r="Y481" i="15" s="1"/>
  <c r="X499" i="15" a="1"/>
  <c r="X499" i="15" s="1"/>
  <c r="Y499" i="15" s="1" a="1"/>
  <c r="Y499" i="15" s="1"/>
  <c r="X483" i="15" a="1"/>
  <c r="X483" i="15" s="1"/>
  <c r="Y483" i="15" s="1" a="1"/>
  <c r="Y483" i="15" s="1"/>
  <c r="X433" i="15" a="1"/>
  <c r="X433" i="15" s="1"/>
  <c r="X378" i="15" a="1"/>
  <c r="X378" i="15" s="1"/>
  <c r="Y378" i="15" s="1" a="1"/>
  <c r="Y378" i="15" s="1"/>
  <c r="X426" i="15" a="1"/>
  <c r="X426" i="15" s="1"/>
  <c r="Y426" i="15" s="1" a="1"/>
  <c r="Y426" i="15" s="1"/>
  <c r="X487" i="15" a="1"/>
  <c r="X487" i="15" s="1"/>
  <c r="Y487" i="15" s="1" a="1"/>
  <c r="Y487" i="15" s="1"/>
  <c r="X453" i="15" a="1"/>
  <c r="X453" i="15" s="1"/>
  <c r="X461" i="15" a="1"/>
  <c r="X461" i="15" s="1"/>
  <c r="Y461" i="15" s="1" a="1"/>
  <c r="Y461" i="15" s="1"/>
  <c r="X438" i="15" a="1"/>
  <c r="X438" i="15" s="1"/>
  <c r="Y438" i="15" s="1" a="1"/>
  <c r="Y438" i="15" s="1"/>
  <c r="X503" i="15" a="1"/>
  <c r="X503" i="15" s="1"/>
  <c r="Y503" i="15" s="1" a="1"/>
  <c r="Y503" i="15" s="1"/>
  <c r="X471" i="15" a="1"/>
  <c r="X471" i="15" s="1"/>
  <c r="Y471" i="15" s="1" a="1"/>
  <c r="Y471" i="15" s="1"/>
  <c r="X505" i="15" a="1"/>
  <c r="X505" i="15" s="1"/>
  <c r="Y505" i="15" s="1" a="1"/>
  <c r="Y505" i="15" s="1"/>
  <c r="X489" i="15" a="1"/>
  <c r="X489" i="15" s="1"/>
  <c r="Y489" i="15" s="1" a="1"/>
  <c r="Y489" i="15" s="1"/>
  <c r="X473" i="15" a="1"/>
  <c r="X473" i="15" s="1"/>
  <c r="Y473" i="15" s="1" a="1"/>
  <c r="Y473" i="15" s="1"/>
  <c r="X457" i="15" a="1"/>
  <c r="X457" i="15" s="1"/>
  <c r="X434" i="15" a="1"/>
  <c r="X434" i="15" s="1"/>
  <c r="Y434" i="15" s="1" a="1"/>
  <c r="Y434" i="15" s="1"/>
  <c r="X393" i="15" a="1"/>
  <c r="X393" i="15" s="1"/>
  <c r="Y393" i="15" s="1" a="1"/>
  <c r="Y393" i="15" s="1"/>
  <c r="X491" i="15" a="1"/>
  <c r="X491" i="15" s="1"/>
  <c r="Y491" i="15" s="1" a="1"/>
  <c r="Y491" i="15" s="1"/>
  <c r="X475" i="15" a="1"/>
  <c r="X475" i="15" s="1"/>
  <c r="Y475" i="15" s="1" a="1"/>
  <c r="Y475" i="15" s="1"/>
  <c r="X465" i="15" a="1"/>
  <c r="X465" i="15" s="1"/>
  <c r="X446" i="15" a="1"/>
  <c r="X446" i="15" s="1"/>
  <c r="Y446" i="15" s="1" a="1"/>
  <c r="Y446" i="15" s="1"/>
  <c r="X442" i="15" a="1"/>
  <c r="X442" i="15" s="1"/>
  <c r="Y442" i="15" s="1" a="1"/>
  <c r="Y442" i="15" s="1"/>
  <c r="X495" i="15" a="1"/>
  <c r="X495" i="15" s="1"/>
  <c r="Y495" i="15" s="1" a="1"/>
  <c r="Y495" i="15" s="1"/>
  <c r="X458" i="15" a="1"/>
  <c r="X458" i="15" s="1"/>
  <c r="Y458" i="15" s="1" a="1"/>
  <c r="Y458" i="15" s="1"/>
  <c r="X417" i="15" a="1"/>
  <c r="X417" i="15" s="1"/>
  <c r="X479" i="15" a="1"/>
  <c r="X479" i="15" s="1"/>
  <c r="Y479" i="15" s="1" a="1"/>
  <c r="Y479" i="15" s="1"/>
  <c r="X466" i="15" a="1"/>
  <c r="X466" i="15" s="1"/>
  <c r="Y466" i="15" s="1" a="1"/>
  <c r="Y466" i="15" s="1"/>
  <c r="X498" i="15" a="1"/>
  <c r="X498" i="15" s="1"/>
  <c r="Y498" i="15" s="1" a="1"/>
  <c r="Y498" i="15" s="1"/>
  <c r="X482" i="15" a="1"/>
  <c r="X482" i="15" s="1"/>
  <c r="Y482" i="15" s="1" a="1"/>
  <c r="Y482" i="15" s="1"/>
  <c r="X478" i="15" a="1"/>
  <c r="X478" i="15" s="1"/>
  <c r="Y478" i="15" s="1" a="1"/>
  <c r="Y478" i="15" s="1"/>
  <c r="X474" i="15" a="1"/>
  <c r="X474" i="15" s="1"/>
  <c r="Y474" i="15" s="1" a="1"/>
  <c r="Y474" i="15" s="1"/>
  <c r="X470" i="15" a="1"/>
  <c r="X470" i="15" s="1"/>
  <c r="Y470" i="15" s="1" a="1"/>
  <c r="Y470" i="15" s="1"/>
  <c r="X467" i="15" a="1"/>
  <c r="X467" i="15" s="1"/>
  <c r="Y467" i="15" s="1" a="1"/>
  <c r="Y467" i="15" s="1"/>
  <c r="X459" i="15" a="1"/>
  <c r="X459" i="15" s="1"/>
  <c r="Y459" i="15" s="1" a="1"/>
  <c r="Y459" i="15" s="1"/>
  <c r="Y456" i="15" a="1"/>
  <c r="Y456" i="15" s="1"/>
  <c r="Y453" i="15" a="1"/>
  <c r="Y453" i="15" s="1"/>
  <c r="X451" i="15" a="1"/>
  <c r="X451" i="15" s="1"/>
  <c r="Y451" i="15" s="1" a="1"/>
  <c r="Y451" i="15" s="1"/>
  <c r="Y448" i="15" a="1"/>
  <c r="Y448" i="15" s="1"/>
  <c r="Y445" i="15" a="1"/>
  <c r="Y445" i="15" s="1"/>
  <c r="X443" i="15" a="1"/>
  <c r="X443" i="15" s="1"/>
  <c r="Y443" i="15" s="1" a="1"/>
  <c r="Y443" i="15" s="1"/>
  <c r="X435" i="15" a="1"/>
  <c r="X435" i="15" s="1"/>
  <c r="Y435" i="15" s="1" a="1"/>
  <c r="Y435" i="15" s="1"/>
  <c r="Y432" i="15" a="1"/>
  <c r="Y432" i="15" s="1"/>
  <c r="X427" i="15" a="1"/>
  <c r="X427" i="15" s="1"/>
  <c r="Y427" i="15" s="1" a="1"/>
  <c r="Y427" i="15" s="1"/>
  <c r="Y424" i="15" a="1"/>
  <c r="Y424" i="15" s="1"/>
  <c r="X419" i="15" a="1"/>
  <c r="X419" i="15" s="1"/>
  <c r="Y419" i="15" s="1" a="1"/>
  <c r="Y419" i="15" s="1"/>
  <c r="X408" i="15" a="1"/>
  <c r="X408" i="15" s="1"/>
  <c r="Y408" i="15" s="1" a="1"/>
  <c r="Y408" i="15" s="1"/>
  <c r="X407" i="15" a="1"/>
  <c r="X407" i="15" s="1"/>
  <c r="Y407" i="15" s="1" a="1"/>
  <c r="Y407" i="15" s="1"/>
  <c r="X390" i="15" a="1"/>
  <c r="X390" i="15" s="1"/>
  <c r="Y390" i="15" s="1" a="1"/>
  <c r="Y390" i="15" s="1"/>
  <c r="X384" i="15" a="1"/>
  <c r="X384" i="15" s="1"/>
  <c r="Y384" i="15" s="1" a="1"/>
  <c r="Y384" i="15" s="1"/>
  <c r="X383" i="15" a="1"/>
  <c r="X383" i="15" s="1"/>
  <c r="Y383" i="15" s="1" a="1"/>
  <c r="Y383" i="15" s="1"/>
  <c r="W348" i="15"/>
  <c r="X348" i="15" a="1"/>
  <c r="X348" i="15" s="1"/>
  <c r="Y348" i="15" s="1" a="1"/>
  <c r="Y348" i="15" s="1"/>
  <c r="X328" i="15" a="1"/>
  <c r="X328" i="15" s="1"/>
  <c r="Y328" i="15" s="1" a="1"/>
  <c r="Y328" i="15" s="1"/>
  <c r="X317" i="15" a="1"/>
  <c r="X317" i="15" s="1"/>
  <c r="Y317" i="15" s="1" a="1"/>
  <c r="Y317" i="15" s="1"/>
  <c r="W506" i="15"/>
  <c r="X506" i="15" s="1" a="1"/>
  <c r="X506" i="15" s="1"/>
  <c r="Y506" i="15" s="1" a="1"/>
  <c r="Y506" i="15" s="1"/>
  <c r="W502" i="15"/>
  <c r="X502" i="15" s="1" a="1"/>
  <c r="X502" i="15" s="1"/>
  <c r="Y502" i="15" s="1" a="1"/>
  <c r="Y502" i="15" s="1"/>
  <c r="W494" i="15"/>
  <c r="X494" i="15" s="1" a="1"/>
  <c r="X494" i="15" s="1"/>
  <c r="Y494" i="15" s="1" a="1"/>
  <c r="Y494" i="15" s="1"/>
  <c r="W490" i="15"/>
  <c r="X490" i="15" s="1" a="1"/>
  <c r="X490" i="15" s="1"/>
  <c r="Y490" i="15" s="1" a="1"/>
  <c r="Y490" i="15" s="1"/>
  <c r="W486" i="15"/>
  <c r="X486" i="15" s="1" a="1"/>
  <c r="X486" i="15" s="1"/>
  <c r="Y486" i="15" s="1" a="1"/>
  <c r="Y486" i="15" s="1"/>
  <c r="W358" i="15"/>
  <c r="X358" i="15" s="1" a="1"/>
  <c r="X358" i="15" s="1"/>
  <c r="Y358" i="15" s="1" a="1"/>
  <c r="Y358" i="15" s="1"/>
  <c r="X437" i="15" a="1"/>
  <c r="X437" i="15" s="1"/>
  <c r="Y437" i="15" s="1" a="1"/>
  <c r="Y437" i="15" s="1"/>
  <c r="X429" i="15" a="1"/>
  <c r="X429" i="15" s="1"/>
  <c r="Y429" i="15" s="1" a="1"/>
  <c r="Y429" i="15" s="1"/>
  <c r="X421" i="15" a="1"/>
  <c r="X421" i="15" s="1"/>
  <c r="Y421" i="15" s="1" a="1"/>
  <c r="Y421" i="15" s="1"/>
  <c r="X413" i="15" a="1"/>
  <c r="X413" i="15" s="1"/>
  <c r="Y413" i="15" s="1" a="1"/>
  <c r="Y413" i="15" s="1"/>
  <c r="X398" i="15" a="1"/>
  <c r="X398" i="15" s="1"/>
  <c r="Y398" i="15" s="1" a="1"/>
  <c r="Y398" i="15" s="1"/>
  <c r="X380" i="15" a="1"/>
  <c r="X380" i="15" s="1"/>
  <c r="Y380" i="15" s="1" a="1"/>
  <c r="Y380" i="15" s="1"/>
  <c r="X359" i="15" a="1"/>
  <c r="X359" i="15" s="1"/>
  <c r="Y359" i="15" s="1" a="1"/>
  <c r="Y359" i="15" s="1"/>
  <c r="X391" i="15" a="1"/>
  <c r="X391" i="15" s="1"/>
  <c r="Y391" i="15" s="1" a="1"/>
  <c r="Y391" i="15" s="1"/>
  <c r="X375" i="15" a="1"/>
  <c r="X375" i="15" s="1"/>
  <c r="Y375" i="15" s="1" a="1"/>
  <c r="Y375" i="15" s="1"/>
  <c r="W374" i="15"/>
  <c r="X374" i="15" s="1" a="1"/>
  <c r="X374" i="15" s="1"/>
  <c r="Y374" i="15" s="1" a="1"/>
  <c r="Y374" i="15" s="1"/>
  <c r="W367" i="15"/>
  <c r="X367" i="15" s="1" a="1"/>
  <c r="X367" i="15" s="1"/>
  <c r="Y367" i="15" s="1" a="1"/>
  <c r="Y367" i="15" s="1"/>
  <c r="X363" i="15" a="1"/>
  <c r="X363" i="15" s="1"/>
  <c r="Y363" i="15" s="1" a="1"/>
  <c r="Y363" i="15" s="1"/>
  <c r="X353" i="15" a="1"/>
  <c r="X353" i="15" s="1"/>
  <c r="Y353" i="15" s="1" a="1"/>
  <c r="Y353" i="15" s="1"/>
  <c r="X346" i="15" a="1"/>
  <c r="X346" i="15" s="1"/>
  <c r="Y346" i="15" s="1" a="1"/>
  <c r="Y346" i="15" s="1"/>
  <c r="X319" i="15" a="1"/>
  <c r="X319" i="15" s="1"/>
  <c r="Y319" i="15" s="1" a="1"/>
  <c r="Y319" i="15" s="1"/>
  <c r="X504" i="15" a="1"/>
  <c r="X504" i="15" s="1"/>
  <c r="Y504" i="15" s="1" a="1"/>
  <c r="Y504" i="15" s="1"/>
  <c r="X500" i="15" a="1"/>
  <c r="X500" i="15" s="1"/>
  <c r="Y500" i="15" s="1" a="1"/>
  <c r="Y500" i="15" s="1"/>
  <c r="X496" i="15" a="1"/>
  <c r="X496" i="15" s="1"/>
  <c r="Y496" i="15" s="1" a="1"/>
  <c r="Y496" i="15" s="1"/>
  <c r="X492" i="15" a="1"/>
  <c r="X492" i="15" s="1"/>
  <c r="Y492" i="15" s="1" a="1"/>
  <c r="Y492" i="15" s="1"/>
  <c r="X488" i="15" a="1"/>
  <c r="X488" i="15" s="1"/>
  <c r="Y488" i="15" s="1" a="1"/>
  <c r="Y488" i="15" s="1"/>
  <c r="X484" i="15" a="1"/>
  <c r="X484" i="15" s="1"/>
  <c r="Y484" i="15" s="1" a="1"/>
  <c r="Y484" i="15" s="1"/>
  <c r="X480" i="15" a="1"/>
  <c r="X480" i="15" s="1"/>
  <c r="Y480" i="15" s="1" a="1"/>
  <c r="Y480" i="15" s="1"/>
  <c r="X476" i="15" a="1"/>
  <c r="X476" i="15" s="1"/>
  <c r="Y476" i="15" s="1" a="1"/>
  <c r="Y476" i="15" s="1"/>
  <c r="X472" i="15" a="1"/>
  <c r="X472" i="15" s="1"/>
  <c r="Y472" i="15" s="1" a="1"/>
  <c r="Y472" i="15" s="1"/>
  <c r="X468" i="15" a="1"/>
  <c r="X468" i="15" s="1"/>
  <c r="Y468" i="15" s="1" a="1"/>
  <c r="Y468" i="15" s="1"/>
  <c r="Y465" i="15" a="1"/>
  <c r="Y465" i="15" s="1"/>
  <c r="X463" i="15" a="1"/>
  <c r="X463" i="15" s="1"/>
  <c r="Y463" i="15" s="1" a="1"/>
  <c r="Y463" i="15" s="1"/>
  <c r="Y457" i="15" a="1"/>
  <c r="Y457" i="15" s="1"/>
  <c r="X455" i="15" a="1"/>
  <c r="X455" i="15" s="1"/>
  <c r="Y455" i="15" s="1" a="1"/>
  <c r="Y455" i="15" s="1"/>
  <c r="Y449" i="15" a="1"/>
  <c r="Y449" i="15" s="1"/>
  <c r="X447" i="15" a="1"/>
  <c r="X447" i="15" s="1"/>
  <c r="Y447" i="15" s="1" a="1"/>
  <c r="Y447" i="15" s="1"/>
  <c r="Y441" i="15" a="1"/>
  <c r="Y441" i="15" s="1"/>
  <c r="X439" i="15" a="1"/>
  <c r="X439" i="15" s="1"/>
  <c r="Y439" i="15" s="1" a="1"/>
  <c r="Y439" i="15" s="1"/>
  <c r="Y433" i="15" a="1"/>
  <c r="Y433" i="15" s="1"/>
  <c r="X431" i="15" a="1"/>
  <c r="X431" i="15" s="1"/>
  <c r="Y431" i="15" s="1" a="1"/>
  <c r="Y431" i="15" s="1"/>
  <c r="Y425" i="15" a="1"/>
  <c r="Y425" i="15" s="1"/>
  <c r="X423" i="15" a="1"/>
  <c r="X423" i="15" s="1"/>
  <c r="Y423" i="15" s="1" a="1"/>
  <c r="Y423" i="15" s="1"/>
  <c r="Y417" i="15" a="1"/>
  <c r="Y417" i="15" s="1"/>
  <c r="X415" i="15" a="1"/>
  <c r="X415" i="15" s="1"/>
  <c r="Y415" i="15" s="1" a="1"/>
  <c r="Y415" i="15" s="1"/>
  <c r="Y397" i="15" a="1"/>
  <c r="Y397" i="15" s="1"/>
  <c r="Y376" i="15" a="1"/>
  <c r="Y376" i="15" s="1"/>
  <c r="W365" i="15"/>
  <c r="X365" i="15" a="1"/>
  <c r="X365" i="15" s="1"/>
  <c r="Y365" i="15" s="1" a="1"/>
  <c r="Y365" i="15" s="1"/>
  <c r="Y335" i="15" a="1"/>
  <c r="Y335" i="15" s="1"/>
  <c r="X460" i="15" a="1"/>
  <c r="X460" i="15" s="1"/>
  <c r="Y460" i="15" s="1" a="1"/>
  <c r="Y460" i="15" s="1"/>
  <c r="X452" i="15" a="1"/>
  <c r="X452" i="15" s="1"/>
  <c r="Y452" i="15" s="1" a="1"/>
  <c r="Y452" i="15" s="1"/>
  <c r="X444" i="15" a="1"/>
  <c r="X444" i="15" s="1"/>
  <c r="Y444" i="15" s="1" a="1"/>
  <c r="Y444" i="15" s="1"/>
  <c r="X436" i="15" a="1"/>
  <c r="X436" i="15" s="1"/>
  <c r="Y436" i="15" s="1" a="1"/>
  <c r="Y436" i="15" s="1"/>
  <c r="X428" i="15" a="1"/>
  <c r="X428" i="15" s="1"/>
  <c r="Y428" i="15" s="1" a="1"/>
  <c r="Y428" i="15" s="1"/>
  <c r="X420" i="15" a="1"/>
  <c r="X420" i="15" s="1"/>
  <c r="Y420" i="15" s="1" a="1"/>
  <c r="Y420" i="15" s="1"/>
  <c r="X412" i="15" a="1"/>
  <c r="X412" i="15" s="1"/>
  <c r="Y412" i="15" s="1" a="1"/>
  <c r="Y412" i="15" s="1"/>
  <c r="X406" i="15" a="1"/>
  <c r="X406" i="15" s="1"/>
  <c r="Y406" i="15" s="1" a="1"/>
  <c r="Y406" i="15" s="1"/>
  <c r="X400" i="15" a="1"/>
  <c r="X400" i="15" s="1"/>
  <c r="Y400" i="15" s="1" a="1"/>
  <c r="Y400" i="15" s="1"/>
  <c r="X399" i="15" a="1"/>
  <c r="X399" i="15" s="1"/>
  <c r="Y399" i="15" s="1" a="1"/>
  <c r="Y399" i="15" s="1"/>
  <c r="X382" i="15" a="1"/>
  <c r="X382" i="15" s="1"/>
  <c r="Y382" i="15" s="1" a="1"/>
  <c r="Y382" i="15" s="1"/>
  <c r="X364" i="15" a="1"/>
  <c r="X364" i="15" s="1"/>
  <c r="Y364" i="15" s="1" a="1"/>
  <c r="Y364" i="15" s="1"/>
  <c r="X379" i="15" a="1"/>
  <c r="X379" i="15" s="1"/>
  <c r="Y379" i="15" s="1" a="1"/>
  <c r="Y379" i="15" s="1"/>
  <c r="W372" i="15"/>
  <c r="X372" i="15" s="1" a="1"/>
  <c r="X372" i="15" s="1"/>
  <c r="Y372" i="15" s="1" a="1"/>
  <c r="Y372" i="15" s="1"/>
  <c r="W331" i="15"/>
  <c r="X331" i="15" s="1" a="1"/>
  <c r="X331" i="15" s="1"/>
  <c r="Y331" i="15" s="1" a="1"/>
  <c r="Y331" i="15" s="1"/>
  <c r="W334" i="15"/>
  <c r="X334" i="15" s="1" a="1"/>
  <c r="X334" i="15" s="1"/>
  <c r="Y334" i="15" s="1" a="1"/>
  <c r="Y334" i="15" s="1"/>
  <c r="X277" i="15" a="1"/>
  <c r="X277" i="15" s="1"/>
  <c r="Y277" i="15" s="1" a="1"/>
  <c r="Y277" i="15" s="1"/>
  <c r="X295" i="15" a="1"/>
  <c r="X295" i="15" s="1"/>
  <c r="Y295" i="15" s="1" a="1"/>
  <c r="Y295" i="15" s="1"/>
  <c r="W278" i="15"/>
  <c r="X278" i="15" s="1" a="1"/>
  <c r="X278" i="15" s="1"/>
  <c r="Y278" i="15" s="1" a="1"/>
  <c r="Y278" i="15" s="1"/>
  <c r="X325" i="15" a="1"/>
  <c r="X325" i="15" s="1"/>
  <c r="Y325" i="15" s="1" a="1"/>
  <c r="Y325" i="15" s="1"/>
  <c r="W318" i="15"/>
  <c r="X318" i="15" s="1" a="1"/>
  <c r="X318" i="15" s="1"/>
  <c r="Y318" i="15" s="1" a="1"/>
  <c r="Y318" i="15" s="1"/>
  <c r="W280" i="15"/>
  <c r="X280" i="15" s="1" a="1"/>
  <c r="X280" i="15" s="1"/>
  <c r="Y280" i="15" s="1" a="1"/>
  <c r="Y280" i="15" s="1"/>
  <c r="W241" i="15"/>
  <c r="X241" i="15" s="1" a="1"/>
  <c r="X241" i="15" s="1"/>
  <c r="Y241" i="15" s="1" a="1"/>
  <c r="Y241" i="15" s="1"/>
  <c r="W336" i="15"/>
  <c r="X336" i="15" s="1" a="1"/>
  <c r="X336" i="15" s="1"/>
  <c r="Y336" i="15" s="1" a="1"/>
  <c r="Y336" i="15" s="1"/>
  <c r="X299" i="15" a="1"/>
  <c r="X299" i="15" s="1"/>
  <c r="Y299" i="15" s="1" a="1"/>
  <c r="Y299" i="15" s="1"/>
  <c r="X273" i="15" a="1"/>
  <c r="X273" i="15" s="1"/>
  <c r="Y273" i="15" s="1" a="1"/>
  <c r="Y273" i="15" s="1"/>
  <c r="W271" i="15"/>
  <c r="X271" i="15" s="1" a="1"/>
  <c r="X271" i="15" s="1"/>
  <c r="Y271" i="15" s="1" a="1"/>
  <c r="Y271" i="15" s="1"/>
  <c r="X351" i="15" a="1"/>
  <c r="X351" i="15" s="1"/>
  <c r="Y351" i="15" s="1" a="1"/>
  <c r="Y351" i="15" s="1"/>
  <c r="Y333" i="15" a="1"/>
  <c r="Y333" i="15" s="1"/>
  <c r="W329" i="15"/>
  <c r="X329" i="15" s="1" a="1"/>
  <c r="X329" i="15" s="1"/>
  <c r="Y329" i="15" s="1" a="1"/>
  <c r="Y329" i="15" s="1"/>
  <c r="X312" i="15" a="1"/>
  <c r="X312" i="15" s="1"/>
  <c r="Y312" i="15" s="1" a="1"/>
  <c r="Y312" i="15" s="1"/>
  <c r="W309" i="15"/>
  <c r="X309" i="15" s="1" a="1"/>
  <c r="X309" i="15" s="1"/>
  <c r="Y309" i="15" s="1" a="1"/>
  <c r="Y309" i="15" s="1"/>
  <c r="W296" i="15"/>
  <c r="X296" i="15" s="1" a="1"/>
  <c r="X296" i="15" s="1"/>
  <c r="Y296" i="15" s="1" a="1"/>
  <c r="Y296" i="15" s="1"/>
  <c r="W274" i="15"/>
  <c r="X274" i="15" s="1" a="1"/>
  <c r="X274" i="15" s="1"/>
  <c r="Y274" i="15" s="1" a="1"/>
  <c r="Y274" i="15" s="1"/>
  <c r="X356" i="15" a="1"/>
  <c r="X356" i="15" s="1"/>
  <c r="Y356" i="15" s="1" a="1"/>
  <c r="Y356" i="15" s="1"/>
  <c r="X349" i="15" a="1"/>
  <c r="X349" i="15" s="1"/>
  <c r="Y349" i="15" s="1" a="1"/>
  <c r="Y349" i="15" s="1"/>
  <c r="X342" i="15" a="1"/>
  <c r="X342" i="15" s="1"/>
  <c r="Y342" i="15" s="1" a="1"/>
  <c r="Y342" i="15" s="1"/>
  <c r="X340" i="15" a="1"/>
  <c r="X340" i="15" s="1"/>
  <c r="Y340" i="15" s="1" a="1"/>
  <c r="Y340" i="15" s="1"/>
  <c r="X324" i="15" a="1"/>
  <c r="X324" i="15" s="1"/>
  <c r="Y324" i="15" s="1" a="1"/>
  <c r="Y324" i="15" s="1"/>
  <c r="W320" i="15"/>
  <c r="X320" i="15" s="1" a="1"/>
  <c r="X320" i="15" s="1"/>
  <c r="Y320" i="15" s="1" a="1"/>
  <c r="Y320" i="15" s="1"/>
  <c r="X315" i="15" a="1"/>
  <c r="X315" i="15" s="1"/>
  <c r="Y315" i="15" s="1" a="1"/>
  <c r="Y315" i="15" s="1"/>
  <c r="X311" i="15" a="1"/>
  <c r="X311" i="15" s="1"/>
  <c r="Y311" i="15" s="1" a="1"/>
  <c r="Y311" i="15" s="1"/>
  <c r="X308" i="15" a="1"/>
  <c r="X308" i="15" s="1"/>
  <c r="Y308" i="15" s="1" a="1"/>
  <c r="Y308" i="15" s="1"/>
  <c r="X300" i="15" a="1"/>
  <c r="X300" i="15" s="1"/>
  <c r="Y300" i="15" s="1" a="1"/>
  <c r="Y300" i="15" s="1"/>
  <c r="W292" i="15"/>
  <c r="X292" i="15" s="1" a="1"/>
  <c r="X292" i="15" s="1"/>
  <c r="Y292" i="15" s="1" a="1"/>
  <c r="Y292" i="15" s="1"/>
  <c r="X255" i="15" a="1"/>
  <c r="X255" i="15" s="1"/>
  <c r="Y255" i="15" s="1" a="1"/>
  <c r="Y255" i="15" s="1"/>
  <c r="W327" i="15"/>
  <c r="X327" i="15" s="1" a="1"/>
  <c r="X327" i="15" s="1"/>
  <c r="Y327" i="15" s="1" a="1"/>
  <c r="Y327" i="15" s="1"/>
  <c r="W313" i="15"/>
  <c r="X313" i="15" s="1" a="1"/>
  <c r="X313" i="15" s="1"/>
  <c r="Y313" i="15" s="1" a="1"/>
  <c r="Y313" i="15" s="1"/>
  <c r="W257" i="15"/>
  <c r="X257" i="15" s="1" a="1"/>
  <c r="X257" i="15" s="1"/>
  <c r="Y257" i="15" s="1" a="1"/>
  <c r="Y257" i="15" s="1"/>
  <c r="W322" i="15"/>
  <c r="X322" i="15" s="1" a="1"/>
  <c r="X322" i="15" s="1"/>
  <c r="Y322" i="15" s="1" a="1"/>
  <c r="Y322" i="15" s="1"/>
  <c r="X304" i="15" a="1"/>
  <c r="X304" i="15" s="1"/>
  <c r="Y304" i="15" s="1" a="1"/>
  <c r="Y304" i="15" s="1"/>
  <c r="X303" i="15" a="1"/>
  <c r="X303" i="15" s="1"/>
  <c r="Y303" i="15" s="1" a="1"/>
  <c r="Y303" i="15" s="1"/>
  <c r="X288" i="15" a="1"/>
  <c r="X288" i="15" s="1"/>
  <c r="Y288" i="15" s="1" a="1"/>
  <c r="Y288" i="15" s="1"/>
  <c r="W286" i="15"/>
  <c r="X286" i="15" s="1" a="1"/>
  <c r="X286" i="15" s="1"/>
  <c r="Y286" i="15" s="1" a="1"/>
  <c r="Y286" i="15" s="1"/>
  <c r="W251" i="15"/>
  <c r="X251" i="15" s="1" a="1"/>
  <c r="X251" i="15" s="1"/>
  <c r="Y251" i="15" s="1" a="1"/>
  <c r="Y251" i="15" s="1"/>
  <c r="X306" i="15" a="1"/>
  <c r="X306" i="15" s="1"/>
  <c r="Y306" i="15" s="1" a="1"/>
  <c r="Y306" i="15" s="1"/>
  <c r="X266" i="15" a="1"/>
  <c r="X266" i="15" s="1"/>
  <c r="Y266" i="15" s="1" a="1"/>
  <c r="Y266" i="15" s="1"/>
  <c r="W265" i="15"/>
  <c r="X265" i="15" s="1" a="1"/>
  <c r="X265" i="15" s="1"/>
  <c r="Y265" i="15" s="1" a="1"/>
  <c r="Y265" i="15" s="1"/>
  <c r="X263" i="15" a="1"/>
  <c r="X263" i="15" s="1"/>
  <c r="Y263" i="15" s="1" a="1"/>
  <c r="Y263" i="15" s="1"/>
  <c r="W233" i="15"/>
  <c r="X233" i="15" s="1" a="1"/>
  <c r="X233" i="15" s="1"/>
  <c r="Y233" i="15" s="1" a="1"/>
  <c r="Y233" i="15" s="1"/>
  <c r="X231" i="15" a="1"/>
  <c r="X231" i="15" s="1"/>
  <c r="Y231" i="15" s="1" a="1"/>
  <c r="Y231" i="15" s="1"/>
  <c r="X202" i="15" a="1"/>
  <c r="X202" i="15" s="1"/>
  <c r="Y202" i="15" s="1" a="1"/>
  <c r="Y202" i="15" s="1"/>
  <c r="W302" i="15"/>
  <c r="X302" i="15" s="1" a="1"/>
  <c r="X302" i="15" s="1"/>
  <c r="Y302" i="15" s="1" a="1"/>
  <c r="Y302" i="15" s="1"/>
  <c r="W294" i="15"/>
  <c r="X294" i="15" s="1" a="1"/>
  <c r="X294" i="15" s="1"/>
  <c r="Y294" i="15" s="1" a="1"/>
  <c r="Y294" i="15" s="1"/>
  <c r="W282" i="15"/>
  <c r="X282" i="15" s="1" a="1"/>
  <c r="X282" i="15" s="1"/>
  <c r="Y282" i="15" s="1" a="1"/>
  <c r="Y282" i="15" s="1"/>
  <c r="X276" i="15" a="1"/>
  <c r="X276" i="15" s="1"/>
  <c r="Y276" i="15" s="1" a="1"/>
  <c r="Y276" i="15" s="1"/>
  <c r="W269" i="15"/>
  <c r="X269" i="15" s="1" a="1"/>
  <c r="X269" i="15" s="1"/>
  <c r="Y269" i="15" s="1" a="1"/>
  <c r="Y269" i="15" s="1"/>
  <c r="W267" i="15"/>
  <c r="X267" i="15" s="1" a="1"/>
  <c r="X267" i="15" s="1"/>
  <c r="Y267" i="15" s="1" a="1"/>
  <c r="Y267" i="15" s="1"/>
  <c r="X260" i="15" a="1"/>
  <c r="X260" i="15" s="1"/>
  <c r="Y260" i="15" s="1" a="1"/>
  <c r="Y260" i="15" s="1"/>
  <c r="W256" i="15"/>
  <c r="X256" i="15" s="1" a="1"/>
  <c r="X256" i="15" s="1"/>
  <c r="Y256" i="15" s="1" a="1"/>
  <c r="Y256" i="15" s="1"/>
  <c r="W208" i="15"/>
  <c r="X208" i="15" s="1" a="1"/>
  <c r="X208" i="15" s="1"/>
  <c r="Y208" i="15" s="1" a="1"/>
  <c r="Y208" i="15" s="1"/>
  <c r="X195" i="15" a="1"/>
  <c r="X195" i="15" s="1"/>
  <c r="Y195" i="15" s="1" a="1"/>
  <c r="Y195" i="15" s="1"/>
  <c r="W201" i="15"/>
  <c r="X201" i="15" s="1" a="1"/>
  <c r="X201" i="15" s="1"/>
  <c r="Y201" i="15" s="1" a="1"/>
  <c r="Y201" i="15" s="1"/>
  <c r="W191" i="15"/>
  <c r="X191" i="15" s="1" a="1"/>
  <c r="X191" i="15" s="1"/>
  <c r="Y191" i="15" s="1" a="1"/>
  <c r="Y191" i="15" s="1"/>
  <c r="W172" i="15"/>
  <c r="X172" i="15" s="1" a="1"/>
  <c r="X172" i="15" s="1"/>
  <c r="Y172" i="15" s="1" a="1"/>
  <c r="Y172" i="15" s="1"/>
  <c r="W259" i="15"/>
  <c r="X259" i="15" s="1" a="1"/>
  <c r="X259" i="15" s="1"/>
  <c r="Y259" i="15" s="1" a="1"/>
  <c r="Y259" i="15" s="1"/>
  <c r="W217" i="15"/>
  <c r="X217" i="15" a="1"/>
  <c r="X217" i="15" s="1"/>
  <c r="Y217" i="15" s="1" a="1"/>
  <c r="Y217" i="15" s="1"/>
  <c r="X215" i="15" a="1"/>
  <c r="X215" i="15" s="1"/>
  <c r="Y215" i="15" s="1" a="1"/>
  <c r="Y215" i="15" s="1"/>
  <c r="W298" i="15"/>
  <c r="X298" i="15" s="1" a="1"/>
  <c r="X298" i="15" s="1"/>
  <c r="Y298" i="15" s="1" a="1"/>
  <c r="Y298" i="15" s="1"/>
  <c r="W290" i="15"/>
  <c r="X290" i="15" s="1" a="1"/>
  <c r="X290" i="15" s="1"/>
  <c r="Y290" i="15" s="1" a="1"/>
  <c r="Y290" i="15" s="1"/>
  <c r="X284" i="15" a="1"/>
  <c r="X284" i="15" s="1"/>
  <c r="Y284" i="15" s="1" a="1"/>
  <c r="Y284" i="15" s="1"/>
  <c r="X220" i="15" a="1"/>
  <c r="X220" i="15" s="1"/>
  <c r="Y220" i="15" s="1" a="1"/>
  <c r="Y220" i="15" s="1"/>
  <c r="W174" i="15"/>
  <c r="X174" i="15" s="1" a="1"/>
  <c r="X174" i="15" s="1"/>
  <c r="Y174" i="15" s="1" a="1"/>
  <c r="Y174" i="15" s="1"/>
  <c r="X268" i="15" a="1"/>
  <c r="X268" i="15" s="1"/>
  <c r="Y268" i="15" s="1" a="1"/>
  <c r="Y268" i="15" s="1"/>
  <c r="W264" i="15"/>
  <c r="X264" i="15" s="1" a="1"/>
  <c r="X264" i="15" s="1"/>
  <c r="Y264" i="15" s="1" a="1"/>
  <c r="Y264" i="15" s="1"/>
  <c r="W249" i="15"/>
  <c r="X249" i="15" a="1"/>
  <c r="X249" i="15" s="1"/>
  <c r="Y249" i="15" s="1" a="1"/>
  <c r="Y249" i="15" s="1"/>
  <c r="X247" i="15" a="1"/>
  <c r="X247" i="15" s="1"/>
  <c r="Y247" i="15" s="1" a="1"/>
  <c r="Y247" i="15" s="1"/>
  <c r="X244" i="15" a="1"/>
  <c r="X244" i="15" s="1"/>
  <c r="Y244" i="15" s="1" a="1"/>
  <c r="Y244" i="15" s="1"/>
  <c r="W225" i="15"/>
  <c r="X225" i="15" s="1" a="1"/>
  <c r="X225" i="15" s="1"/>
  <c r="Y225" i="15" s="1" a="1"/>
  <c r="Y225" i="15" s="1"/>
  <c r="X223" i="15" a="1"/>
  <c r="X223" i="15" s="1"/>
  <c r="Y223" i="15" s="1" a="1"/>
  <c r="Y223" i="15" s="1"/>
  <c r="X196" i="15" a="1"/>
  <c r="X196" i="15" s="1"/>
  <c r="Y196" i="15" s="1" a="1"/>
  <c r="Y196" i="15" s="1"/>
  <c r="X190" i="15" a="1"/>
  <c r="X190" i="15" s="1"/>
  <c r="Y190" i="15" s="1" a="1"/>
  <c r="Y190" i="15" s="1"/>
  <c r="W197" i="15"/>
  <c r="X197" i="15" a="1"/>
  <c r="X197" i="15" s="1"/>
  <c r="Y197" i="15" s="1" a="1"/>
  <c r="Y197" i="15" s="1"/>
  <c r="W192" i="15"/>
  <c r="X192" i="15" s="1" a="1"/>
  <c r="X192" i="15" s="1"/>
  <c r="Y192" i="15" s="1" a="1"/>
  <c r="Y192" i="15" s="1"/>
  <c r="W154" i="15"/>
  <c r="X154" i="15" s="1" a="1"/>
  <c r="X154" i="15" s="1"/>
  <c r="Y154" i="15" s="1" a="1"/>
  <c r="Y154" i="15" s="1"/>
  <c r="W193" i="15"/>
  <c r="X193" i="15" s="1" a="1"/>
  <c r="X193" i="15" s="1"/>
  <c r="Y193" i="15" s="1" a="1"/>
  <c r="Y193" i="15" s="1"/>
  <c r="W186" i="15"/>
  <c r="X186" i="15" s="1" a="1"/>
  <c r="X186" i="15" s="1"/>
  <c r="Y186" i="15" s="1" a="1"/>
  <c r="Y186" i="15" s="1"/>
  <c r="W145" i="15"/>
  <c r="X145" i="15" s="1" a="1"/>
  <c r="X145" i="15" s="1"/>
  <c r="Y145" i="15" s="1" a="1"/>
  <c r="Y145" i="15" s="1"/>
  <c r="W189" i="15"/>
  <c r="X189" i="15" s="1" a="1"/>
  <c r="X189" i="15" s="1"/>
  <c r="Y189" i="15" s="1" a="1"/>
  <c r="Y189" i="15" s="1"/>
  <c r="X168" i="15" a="1"/>
  <c r="X168" i="15" s="1"/>
  <c r="Y168" i="15" s="1" a="1"/>
  <c r="Y168" i="15" s="1"/>
  <c r="X180" i="15" a="1"/>
  <c r="X180" i="15" s="1"/>
  <c r="Y180" i="15" s="1" a="1"/>
  <c r="Y180" i="15" s="1"/>
  <c r="X177" i="15" a="1"/>
  <c r="X177" i="15" s="1"/>
  <c r="Y177" i="15" s="1" a="1"/>
  <c r="Y177" i="15" s="1"/>
  <c r="W152" i="15"/>
  <c r="X152" i="15" s="1" a="1"/>
  <c r="X152" i="15" s="1"/>
  <c r="Y152" i="15" s="1" a="1"/>
  <c r="Y152" i="15" s="1"/>
  <c r="X262" i="15" a="1"/>
  <c r="X262" i="15" s="1"/>
  <c r="Y262" i="15" s="1" a="1"/>
  <c r="Y262" i="15" s="1"/>
  <c r="X254" i="15" a="1"/>
  <c r="X254" i="15" s="1"/>
  <c r="Y254" i="15" s="1" a="1"/>
  <c r="Y254" i="15" s="1"/>
  <c r="X246" i="15" a="1"/>
  <c r="X246" i="15" s="1"/>
  <c r="Y246" i="15" s="1" a="1"/>
  <c r="Y246" i="15" s="1"/>
  <c r="X243" i="15" a="1"/>
  <c r="X243" i="15" s="1"/>
  <c r="Y243" i="15" s="1" a="1"/>
  <c r="Y243" i="15" s="1"/>
  <c r="X238" i="15" a="1"/>
  <c r="X238" i="15" s="1"/>
  <c r="Y238" i="15" s="1" a="1"/>
  <c r="Y238" i="15" s="1"/>
  <c r="X235" i="15" a="1"/>
  <c r="X235" i="15" s="1"/>
  <c r="Y235" i="15" s="1" a="1"/>
  <c r="Y235" i="15" s="1"/>
  <c r="X230" i="15" a="1"/>
  <c r="X230" i="15" s="1"/>
  <c r="Y230" i="15" s="1" a="1"/>
  <c r="Y230" i="15" s="1"/>
  <c r="X227" i="15" a="1"/>
  <c r="X227" i="15" s="1"/>
  <c r="Y227" i="15" s="1" a="1"/>
  <c r="Y227" i="15" s="1"/>
  <c r="X222" i="15" a="1"/>
  <c r="X222" i="15" s="1"/>
  <c r="Y222" i="15" s="1" a="1"/>
  <c r="Y222" i="15" s="1"/>
  <c r="X219" i="15" a="1"/>
  <c r="X219" i="15" s="1"/>
  <c r="Y219" i="15" s="1" a="1"/>
  <c r="Y219" i="15" s="1"/>
  <c r="X214" i="15" a="1"/>
  <c r="X214" i="15" s="1"/>
  <c r="Y214" i="15" s="1" a="1"/>
  <c r="Y214" i="15" s="1"/>
  <c r="X211" i="15" a="1"/>
  <c r="X211" i="15" s="1"/>
  <c r="Y211" i="15" s="1" a="1"/>
  <c r="Y211" i="15" s="1"/>
  <c r="Y207" i="15" a="1"/>
  <c r="Y207" i="15" s="1"/>
  <c r="X204" i="15" a="1"/>
  <c r="X204" i="15" s="1"/>
  <c r="Y204" i="15" s="1" a="1"/>
  <c r="Y204" i="15" s="1"/>
  <c r="Y185" i="15" a="1"/>
  <c r="Y185" i="15" s="1"/>
  <c r="X183" i="15" a="1"/>
  <c r="X183" i="15" s="1"/>
  <c r="Y183" i="15" s="1" a="1"/>
  <c r="Y183" i="15" s="1"/>
  <c r="X171" i="15" a="1"/>
  <c r="X171" i="15" s="1"/>
  <c r="Y171" i="15" s="1" a="1"/>
  <c r="Y171" i="15" s="1"/>
  <c r="W169" i="15"/>
  <c r="X169" i="15" s="1" a="1"/>
  <c r="X169" i="15" s="1"/>
  <c r="Y169" i="15" s="1" a="1"/>
  <c r="Y169" i="15" s="1"/>
  <c r="W160" i="15"/>
  <c r="X160" i="15" s="1" a="1"/>
  <c r="X160" i="15" s="1"/>
  <c r="Y160" i="15" s="1" a="1"/>
  <c r="Y160" i="15" s="1"/>
  <c r="W143" i="15"/>
  <c r="X143" i="15" s="1" a="1"/>
  <c r="X143" i="15" s="1"/>
  <c r="Y143" i="15" s="1" a="1"/>
  <c r="Y143" i="15" s="1"/>
  <c r="Y253" i="15" a="1"/>
  <c r="Y253" i="15" s="1"/>
  <c r="X248" i="15" a="1"/>
  <c r="X248" i="15" s="1"/>
  <c r="Y248" i="15" s="1" a="1"/>
  <c r="Y248" i="15" s="1"/>
  <c r="Y245" i="15" a="1"/>
  <c r="Y245" i="15" s="1"/>
  <c r="X240" i="15" a="1"/>
  <c r="X240" i="15" s="1"/>
  <c r="Y240" i="15" s="1" a="1"/>
  <c r="Y240" i="15" s="1"/>
  <c r="Y237" i="15" a="1"/>
  <c r="Y237" i="15" s="1"/>
  <c r="X232" i="15" a="1"/>
  <c r="X232" i="15" s="1"/>
  <c r="Y232" i="15" s="1" a="1"/>
  <c r="Y232" i="15" s="1"/>
  <c r="Y229" i="15" a="1"/>
  <c r="Y229" i="15" s="1"/>
  <c r="X224" i="15" a="1"/>
  <c r="X224" i="15" s="1"/>
  <c r="Y224" i="15" s="1" a="1"/>
  <c r="Y224" i="15" s="1"/>
  <c r="Y221" i="15" a="1"/>
  <c r="Y221" i="15" s="1"/>
  <c r="X216" i="15" a="1"/>
  <c r="X216" i="15" s="1"/>
  <c r="Y216" i="15" s="1" a="1"/>
  <c r="Y216" i="15" s="1"/>
  <c r="Y213" i="15" a="1"/>
  <c r="Y213" i="15" s="1"/>
  <c r="W209" i="15"/>
  <c r="X209" i="15" s="1" a="1"/>
  <c r="X209" i="15" s="1"/>
  <c r="Y209" i="15" s="1" a="1"/>
  <c r="Y209" i="15" s="1"/>
  <c r="X200" i="15" a="1"/>
  <c r="X200" i="15" s="1"/>
  <c r="Y200" i="15" s="1" a="1"/>
  <c r="Y200" i="15" s="1"/>
  <c r="X184" i="15" a="1"/>
  <c r="X184" i="15" s="1"/>
  <c r="Y184" i="15" s="1" a="1"/>
  <c r="Y184" i="15" s="1"/>
  <c r="Y181" i="15" a="1"/>
  <c r="Y181" i="15" s="1"/>
  <c r="X175" i="15" a="1"/>
  <c r="X175" i="15" s="1"/>
  <c r="Y175" i="15" s="1" a="1"/>
  <c r="Y175" i="15" s="1"/>
  <c r="X170" i="15" a="1"/>
  <c r="X170" i="15" s="1"/>
  <c r="Y170" i="15" s="1" a="1"/>
  <c r="Y170" i="15" s="1"/>
  <c r="X167" i="15" a="1"/>
  <c r="X167" i="15" s="1"/>
  <c r="Y167" i="15" s="1" a="1"/>
  <c r="Y167" i="15" s="1"/>
  <c r="W164" i="15"/>
  <c r="X164" i="15" s="1" a="1"/>
  <c r="X164" i="15" s="1"/>
  <c r="Y164" i="15" s="1" a="1"/>
  <c r="Y164" i="15" s="1"/>
  <c r="W205" i="15"/>
  <c r="X205" i="15" s="1" a="1"/>
  <c r="X205" i="15" s="1"/>
  <c r="Y205" i="15" s="1" a="1"/>
  <c r="Y205" i="15" s="1"/>
  <c r="X179" i="15" a="1"/>
  <c r="X179" i="15" s="1"/>
  <c r="Y179" i="15" s="1" a="1"/>
  <c r="Y179" i="15" s="1"/>
  <c r="X166" i="15" a="1"/>
  <c r="X166" i="15" s="1"/>
  <c r="Y166" i="15" s="1" a="1"/>
  <c r="Y166" i="15" s="1"/>
  <c r="X137" i="15" a="1"/>
  <c r="X137" i="15" s="1"/>
  <c r="Y137" i="15" s="1" a="1"/>
  <c r="Y137" i="15" s="1"/>
  <c r="X125" i="15" a="1"/>
  <c r="X125" i="15" s="1"/>
  <c r="W108" i="15"/>
  <c r="X108" i="15" s="1" a="1"/>
  <c r="X108" i="15" s="1"/>
  <c r="Y108" i="15" s="1" a="1"/>
  <c r="Y108" i="15" s="1"/>
  <c r="Y173" i="15" a="1"/>
  <c r="Y173" i="15" s="1"/>
  <c r="X120" i="15" a="1"/>
  <c r="X120" i="15" s="1"/>
  <c r="Y120" i="15" s="1" a="1"/>
  <c r="Y120" i="15" s="1"/>
  <c r="X139" i="15" a="1"/>
  <c r="X139" i="15" s="1"/>
  <c r="Y139" i="15" s="1" a="1"/>
  <c r="Y139" i="15" s="1"/>
  <c r="X182" i="15" a="1"/>
  <c r="X182" i="15" s="1"/>
  <c r="Y182" i="15" s="1" a="1"/>
  <c r="Y182" i="15" s="1"/>
  <c r="Y178" i="15" a="1"/>
  <c r="Y178" i="15" s="1"/>
  <c r="X165" i="15" a="1"/>
  <c r="X165" i="15" s="1"/>
  <c r="Y165" i="15" s="1" a="1"/>
  <c r="Y165" i="15" s="1"/>
  <c r="X159" i="15" a="1"/>
  <c r="X159" i="15" s="1"/>
  <c r="Y159" i="15" s="1" a="1"/>
  <c r="Y159" i="15" s="1"/>
  <c r="Y153" i="15" a="1"/>
  <c r="Y153" i="15" s="1"/>
  <c r="X151" i="15" a="1"/>
  <c r="X151" i="15" s="1"/>
  <c r="Y151" i="15" s="1" a="1"/>
  <c r="Y151" i="15" s="1"/>
  <c r="Y142" i="15" a="1"/>
  <c r="Y142" i="15" s="1"/>
  <c r="X138" i="15" a="1"/>
  <c r="X138" i="15" s="1"/>
  <c r="Y138" i="15" s="1" a="1"/>
  <c r="Y138" i="15" s="1"/>
  <c r="W136" i="15"/>
  <c r="X136" i="15" s="1" a="1"/>
  <c r="X136" i="15" s="1"/>
  <c r="Y136" i="15" s="1" a="1"/>
  <c r="Y136" i="15" s="1"/>
  <c r="X127" i="15" a="1"/>
  <c r="X127" i="15" s="1"/>
  <c r="Y127" i="15" s="1" a="1"/>
  <c r="Y127" i="15" s="1"/>
  <c r="W121" i="15"/>
  <c r="X121" i="15" s="1" a="1"/>
  <c r="X121" i="15" s="1"/>
  <c r="Y121" i="15" s="1" a="1"/>
  <c r="Y121" i="15" s="1"/>
  <c r="X162" i="15" a="1"/>
  <c r="X162" i="15" s="1"/>
  <c r="Y162" i="15" s="1" a="1"/>
  <c r="Y162" i="15" s="1"/>
  <c r="Y135" i="15" a="1"/>
  <c r="Y135" i="15" s="1"/>
  <c r="W133" i="15"/>
  <c r="X133" i="15" s="1" a="1"/>
  <c r="X133" i="15" s="1"/>
  <c r="Y133" i="15" s="1" a="1"/>
  <c r="Y133" i="15" s="1"/>
  <c r="X147" i="15" a="1"/>
  <c r="X147" i="15" s="1"/>
  <c r="Y147" i="15" s="1" a="1"/>
  <c r="Y147" i="15" s="1"/>
  <c r="X134" i="15" a="1"/>
  <c r="X134" i="15" s="1"/>
  <c r="Y134" i="15" s="1" a="1"/>
  <c r="Y134" i="15" s="1"/>
  <c r="X155" i="15" a="1"/>
  <c r="X155" i="15" s="1"/>
  <c r="Y155" i="15" s="1" a="1"/>
  <c r="Y155" i="15" s="1"/>
  <c r="X146" i="15" a="1"/>
  <c r="X146" i="15" s="1"/>
  <c r="Y146" i="15" s="1" a="1"/>
  <c r="Y146" i="15" s="1"/>
  <c r="W144" i="15"/>
  <c r="X144" i="15" s="1" a="1"/>
  <c r="X144" i="15" s="1"/>
  <c r="Y144" i="15" s="1" a="1"/>
  <c r="Y144" i="15" s="1"/>
  <c r="W130" i="15"/>
  <c r="X130" i="15" s="1" a="1"/>
  <c r="X130" i="15" s="1"/>
  <c r="Y130" i="15" s="1" a="1"/>
  <c r="Y130" i="15" s="1"/>
  <c r="W129" i="15"/>
  <c r="X129" i="15" s="1" a="1"/>
  <c r="X129" i="15" s="1"/>
  <c r="Y129" i="15" s="1" a="1"/>
  <c r="Y129" i="15" s="1"/>
  <c r="W128" i="15"/>
  <c r="X128" i="15" s="1" a="1"/>
  <c r="X128" i="15" s="1"/>
  <c r="Y128" i="15" s="1" a="1"/>
  <c r="Y128" i="15" s="1"/>
  <c r="X110" i="15" a="1"/>
  <c r="X110" i="15" s="1"/>
  <c r="Y110" i="15" s="1" a="1"/>
  <c r="Y110" i="15" s="1"/>
  <c r="X109" i="15" a="1"/>
  <c r="X109" i="15" s="1"/>
  <c r="Y109" i="15" s="1" a="1"/>
  <c r="Y109" i="15" s="1"/>
  <c r="X107" i="15" a="1"/>
  <c r="X107" i="15" s="1"/>
  <c r="Y107" i="15" s="1" a="1"/>
  <c r="Y107" i="15" s="1"/>
  <c r="X105" i="15" a="1"/>
  <c r="X105" i="15" s="1"/>
  <c r="Y105" i="15" s="1" a="1"/>
  <c r="Y105" i="15" s="1"/>
  <c r="X97" i="15" a="1"/>
  <c r="X97" i="15" s="1"/>
  <c r="Y97" i="15" s="1" a="1"/>
  <c r="Y97" i="15" s="1"/>
  <c r="W92" i="15"/>
  <c r="X92" i="15" s="1" a="1"/>
  <c r="X92" i="15" s="1"/>
  <c r="Y92" i="15" s="1" a="1"/>
  <c r="Y92" i="15" s="1"/>
  <c r="W82" i="15"/>
  <c r="X82" i="15" s="1" a="1"/>
  <c r="X82" i="15" s="1"/>
  <c r="Y82" i="15" s="1" a="1"/>
  <c r="Y82" i="15" s="1"/>
  <c r="X91" i="15" a="1"/>
  <c r="X91" i="15" s="1"/>
  <c r="Y91" i="15" s="1" a="1"/>
  <c r="Y91" i="15" s="1"/>
  <c r="W63" i="15"/>
  <c r="Y132" i="15" a="1"/>
  <c r="Y132" i="15" s="1"/>
  <c r="Y125" i="15" a="1"/>
  <c r="Y125" i="15" s="1"/>
  <c r="Y116" i="15" a="1"/>
  <c r="Y116" i="15" s="1"/>
  <c r="X112" i="15" a="1"/>
  <c r="X112" i="15" s="1"/>
  <c r="Y112" i="15" s="1" a="1"/>
  <c r="Y112" i="15" s="1"/>
  <c r="Y111" i="15" a="1"/>
  <c r="Y111" i="15" s="1"/>
  <c r="X104" i="15" a="1"/>
  <c r="X104" i="15" s="1"/>
  <c r="Y104" i="15" s="1" a="1"/>
  <c r="Y104" i="15" s="1"/>
  <c r="W98" i="15"/>
  <c r="X98" i="15" s="1" a="1"/>
  <c r="X98" i="15" s="1"/>
  <c r="Y98" i="15" s="1" a="1"/>
  <c r="Y98" i="15" s="1"/>
  <c r="X157" i="15" a="1"/>
  <c r="X157" i="15" s="1"/>
  <c r="Y157" i="15" s="1" a="1"/>
  <c r="Y157" i="15" s="1"/>
  <c r="X149" i="15" a="1"/>
  <c r="X149" i="15" s="1"/>
  <c r="Y149" i="15" s="1" a="1"/>
  <c r="Y149" i="15" s="1"/>
  <c r="X141" i="15" a="1"/>
  <c r="X141" i="15" s="1"/>
  <c r="Y141" i="15" s="1" a="1"/>
  <c r="Y141" i="15" s="1"/>
  <c r="X124" i="15" a="1"/>
  <c r="X124" i="15" s="1"/>
  <c r="Y124" i="15" s="1" a="1"/>
  <c r="Y124" i="15" s="1"/>
  <c r="X119" i="15" a="1"/>
  <c r="X119" i="15" s="1"/>
  <c r="Y119" i="15" s="1" a="1"/>
  <c r="Y119" i="15" s="1"/>
  <c r="X87" i="15" a="1"/>
  <c r="X87" i="15" s="1"/>
  <c r="Y87" i="15" s="1" a="1"/>
  <c r="Y87" i="15" s="1"/>
  <c r="X126" i="15" a="1"/>
  <c r="X126" i="15" s="1"/>
  <c r="Y126" i="15" s="1" a="1"/>
  <c r="Y126" i="15" s="1"/>
  <c r="X123" i="15" a="1"/>
  <c r="X123" i="15" s="1"/>
  <c r="Y123" i="15" s="1" a="1"/>
  <c r="Y123" i="15" s="1"/>
  <c r="X103" i="15" a="1"/>
  <c r="X103" i="15" s="1"/>
  <c r="Y103" i="15" s="1" a="1"/>
  <c r="Y103" i="15" s="1"/>
  <c r="W95" i="15"/>
  <c r="X95" i="15" s="1" a="1"/>
  <c r="X95" i="15" s="1"/>
  <c r="Y95" i="15" s="1" a="1"/>
  <c r="Y95" i="15" s="1"/>
  <c r="W72" i="15"/>
  <c r="X72" i="15" s="1" a="1"/>
  <c r="X72" i="15" s="1"/>
  <c r="Y72" i="15" s="1" a="1"/>
  <c r="Y72" i="15" s="1"/>
  <c r="X117" i="15" a="1"/>
  <c r="X117" i="15" s="1"/>
  <c r="Y117" i="15" s="1" a="1"/>
  <c r="Y117" i="15" s="1"/>
  <c r="W102" i="15"/>
  <c r="X102" i="15" s="1" a="1"/>
  <c r="X102" i="15" s="1"/>
  <c r="Y102" i="15" s="1" a="1"/>
  <c r="Y102" i="15" s="1"/>
  <c r="X100" i="15" a="1"/>
  <c r="X100" i="15" s="1"/>
  <c r="Y100" i="15" s="1" a="1"/>
  <c r="Y100" i="15" s="1"/>
  <c r="W100" i="15"/>
  <c r="W66" i="15"/>
  <c r="X86" i="15" a="1"/>
  <c r="X86" i="15" s="1"/>
  <c r="Y86" i="15" s="1" a="1"/>
  <c r="Y86" i="15" s="1"/>
  <c r="W49" i="15"/>
  <c r="W96" i="15"/>
  <c r="X96" i="15" s="1" a="1"/>
  <c r="X96" i="15" s="1"/>
  <c r="Y96" i="15" s="1" a="1"/>
  <c r="Y96" i="15" s="1"/>
  <c r="X83" i="15" a="1"/>
  <c r="X83" i="15" s="1"/>
  <c r="Y83" i="15" s="1" a="1"/>
  <c r="Y83" i="15" s="1"/>
  <c r="X81" i="15" a="1"/>
  <c r="X81" i="15" s="1"/>
  <c r="Y81" i="15" s="1" a="1"/>
  <c r="Y81" i="15" s="1"/>
  <c r="W47" i="15"/>
  <c r="W67" i="15"/>
  <c r="W64" i="15"/>
  <c r="W57" i="15"/>
  <c r="W88" i="15"/>
  <c r="X88" i="15" s="1" a="1"/>
  <c r="X88" i="15" s="1"/>
  <c r="Y88" i="15" s="1" a="1"/>
  <c r="Y88" i="15" s="1"/>
  <c r="X75" i="15" a="1"/>
  <c r="X75" i="15" s="1"/>
  <c r="Y75" i="15" s="1" a="1"/>
  <c r="Y75" i="15" s="1"/>
  <c r="W55" i="15"/>
  <c r="W41" i="15"/>
  <c r="X84" i="15" a="1"/>
  <c r="X84" i="15" s="1"/>
  <c r="Y84" i="15" s="1" a="1"/>
  <c r="Y84" i="15" s="1"/>
  <c r="W71" i="15"/>
  <c r="W56" i="15"/>
  <c r="W48" i="15"/>
  <c r="W58" i="15"/>
  <c r="W50" i="15"/>
  <c r="W42" i="15"/>
  <c r="W59" i="15"/>
  <c r="W51" i="15"/>
  <c r="W43" i="15"/>
  <c r="W60" i="15"/>
  <c r="W52" i="15"/>
  <c r="W44" i="15"/>
  <c r="X80" i="15" a="1"/>
  <c r="X80" i="15" s="1"/>
  <c r="Y80" i="15" s="1" a="1"/>
  <c r="Y80" i="15" s="1"/>
  <c r="X79" i="15" a="1"/>
  <c r="X79" i="15" s="1"/>
  <c r="Y79" i="15" s="1" a="1"/>
  <c r="Y79" i="15" s="1"/>
  <c r="W76" i="15"/>
  <c r="X76" i="15" s="1" a="1"/>
  <c r="X76" i="15" s="1"/>
  <c r="Y76" i="15" s="1" a="1"/>
  <c r="Y76" i="15" s="1"/>
  <c r="W61" i="15"/>
  <c r="W53" i="15"/>
  <c r="W45" i="15"/>
  <c r="W62" i="15"/>
  <c r="W54" i="15"/>
  <c r="W46" i="15"/>
  <c r="AB12" i="17"/>
  <c r="AC12" i="17" s="1"/>
  <c r="T12" i="17"/>
  <c r="U12" i="17" s="1"/>
  <c r="V12" i="17" s="1"/>
  <c r="Q12" i="17"/>
  <c r="L12" i="17"/>
  <c r="I12" i="17"/>
  <c r="K12" i="17" s="1"/>
  <c r="AB11" i="17"/>
  <c r="AC11" i="17" s="1"/>
  <c r="T11" i="17"/>
  <c r="U11" i="17" s="1"/>
  <c r="V11" i="17" s="1"/>
  <c r="Q11" i="17"/>
  <c r="L11" i="17"/>
  <c r="W11" i="17" s="1"/>
  <c r="I11" i="17"/>
  <c r="K11" i="17" s="1"/>
  <c r="AB10" i="17"/>
  <c r="AC10" i="17" s="1"/>
  <c r="U10" i="17"/>
  <c r="V10" i="17" s="1"/>
  <c r="Q10" i="17"/>
  <c r="L10" i="17"/>
  <c r="I10" i="17"/>
  <c r="K10" i="17" s="1"/>
  <c r="AB9" i="17"/>
  <c r="AC9" i="17" s="1"/>
  <c r="U9" i="17"/>
  <c r="V9" i="17" s="1"/>
  <c r="Q9" i="17"/>
  <c r="L9" i="17"/>
  <c r="I9" i="17"/>
  <c r="K9" i="17" s="1"/>
  <c r="AB8" i="17"/>
  <c r="AC8" i="17" s="1"/>
  <c r="T8" i="17"/>
  <c r="U8" i="17" s="1"/>
  <c r="V8" i="17" s="1"/>
  <c r="Q8" i="17"/>
  <c r="L8" i="17"/>
  <c r="I8" i="17"/>
  <c r="K8" i="17" s="1"/>
  <c r="AB7" i="17"/>
  <c r="AC7" i="17" s="1"/>
  <c r="U7" i="17"/>
  <c r="V7" i="17" s="1"/>
  <c r="Q7" i="17"/>
  <c r="L7" i="17"/>
  <c r="W7" i="17" s="1"/>
  <c r="I7" i="17"/>
  <c r="K7" i="17" s="1"/>
  <c r="Q7" i="15"/>
  <c r="L7" i="15"/>
  <c r="W7" i="15" s="1"/>
  <c r="T7" i="15"/>
  <c r="U7" i="15" s="1"/>
  <c r="V7" i="15" s="1"/>
  <c r="X51" i="15" a="1"/>
  <c r="X44" i="15" a="1"/>
  <c r="X63" i="15" a="1"/>
  <c r="X47" i="15" a="1"/>
  <c r="X60" i="15" a="1"/>
  <c r="X70" i="15" a="1"/>
  <c r="X22" i="15" a="1"/>
  <c r="X30" i="15" a="1"/>
  <c r="X53" i="15" a="1"/>
  <c r="X12" i="15" a="1"/>
  <c r="X25" i="15" a="1"/>
  <c r="X50" i="15" a="1"/>
  <c r="X39" i="15" a="1"/>
  <c r="Y10" i="15" a="1"/>
  <c r="X48" i="15" a="1"/>
  <c r="X41" i="15" a="1"/>
  <c r="X28" i="15" a="1"/>
  <c r="X40" i="15" a="1"/>
  <c r="X9" i="15" a="1"/>
  <c r="X36" i="15" a="1"/>
  <c r="Y14" i="15" a="1"/>
  <c r="X18" i="15" a="1"/>
  <c r="X20" i="15" a="1"/>
  <c r="Y19" i="15" a="1"/>
  <c r="X65" i="15" a="1"/>
  <c r="X16" i="15" a="1"/>
  <c r="X62" i="15" a="1"/>
  <c r="X59" i="15" a="1"/>
  <c r="X11" i="15" a="1"/>
  <c r="X43" i="15" a="1"/>
  <c r="X52" i="15" a="1"/>
  <c r="X68" i="15" a="1"/>
  <c r="X8" i="15" a="1"/>
  <c r="X61" i="15" a="1"/>
  <c r="X46" i="15" a="1"/>
  <c r="Y27" i="15" a="1"/>
  <c r="Y37" i="15" a="1"/>
  <c r="X13" i="15" a="1"/>
  <c r="X66" i="15" a="1"/>
  <c r="X26" i="15" a="1"/>
  <c r="Y33" i="15" a="1"/>
  <c r="X24" i="15" a="1"/>
  <c r="X69" i="15" a="1"/>
  <c r="X42" i="15" a="1"/>
  <c r="X38" i="15" a="1"/>
  <c r="Y21" i="15" a="1"/>
  <c r="X55" i="15" a="1"/>
  <c r="X31" i="15" a="1"/>
  <c r="X71" i="15" a="1"/>
  <c r="X67" i="15" a="1"/>
  <c r="X45" i="15" a="1"/>
  <c r="X23" i="15" a="1"/>
  <c r="X32" i="15" a="1"/>
  <c r="X34" i="15" a="1"/>
  <c r="X49" i="15" a="1"/>
  <c r="X57" i="15" a="1"/>
  <c r="X54" i="15" a="1"/>
  <c r="X58" i="15" a="1"/>
  <c r="X29" i="15" a="1"/>
  <c r="X64" i="15" a="1"/>
  <c r="X56" i="15" a="1"/>
  <c r="X35" i="15" a="1"/>
  <c r="Y17" i="15" a="1"/>
  <c r="X15" i="15" a="1"/>
  <c r="W508" i="15" l="1"/>
  <c r="X57" i="15"/>
  <c r="X60" i="15"/>
  <c r="Y17" i="15"/>
  <c r="X68" i="15"/>
  <c r="X66" i="15"/>
  <c r="Y19" i="15"/>
  <c r="Y37" i="15"/>
  <c r="X70" i="15"/>
  <c r="X12" i="15"/>
  <c r="X43" i="15"/>
  <c r="X28" i="15"/>
  <c r="X34" i="15"/>
  <c r="X18" i="15"/>
  <c r="X46" i="15"/>
  <c r="X59" i="15"/>
  <c r="X64" i="15"/>
  <c r="X69" i="15"/>
  <c r="X13" i="15"/>
  <c r="X54" i="15"/>
  <c r="X42" i="15"/>
  <c r="X65" i="15"/>
  <c r="X8" i="15"/>
  <c r="X16" i="15"/>
  <c r="X15" i="15"/>
  <c r="X51" i="15"/>
  <c r="X62" i="15"/>
  <c r="X50" i="15"/>
  <c r="X67" i="15"/>
  <c r="X20" i="15"/>
  <c r="X45" i="15"/>
  <c r="X24" i="15"/>
  <c r="X63" i="15"/>
  <c r="X23" i="15"/>
  <c r="X58" i="15"/>
  <c r="Y27" i="15"/>
  <c r="X53" i="15"/>
  <c r="X48" i="15"/>
  <c r="X38" i="15"/>
  <c r="X26" i="15"/>
  <c r="Y21" i="15"/>
  <c r="X61" i="15"/>
  <c r="X56" i="15"/>
  <c r="X47" i="15"/>
  <c r="X31" i="15"/>
  <c r="X40" i="15"/>
  <c r="X39" i="15"/>
  <c r="X29" i="15"/>
  <c r="X9" i="15"/>
  <c r="Y10" i="15"/>
  <c r="X71" i="15"/>
  <c r="X32" i="15"/>
  <c r="X11" i="15"/>
  <c r="X35" i="15"/>
  <c r="X36" i="15"/>
  <c r="X41" i="15"/>
  <c r="X25" i="15"/>
  <c r="Y14" i="15"/>
  <c r="Y33" i="15"/>
  <c r="X44" i="15"/>
  <c r="X55" i="15"/>
  <c r="X49" i="15"/>
  <c r="X52" i="15"/>
  <c r="X22" i="15"/>
  <c r="X30" i="15"/>
  <c r="X8" i="17" a="1"/>
  <c r="X8" i="17" s="1"/>
  <c r="Y8" i="17" s="1" a="1"/>
  <c r="Y8" i="17" s="1"/>
  <c r="X10" i="17" a="1"/>
  <c r="X10" i="17" s="1"/>
  <c r="Y10" i="17" s="1" a="1"/>
  <c r="Y10" i="17" s="1"/>
  <c r="X12" i="17" a="1"/>
  <c r="X12" i="17" s="1"/>
  <c r="Y12" i="17" s="1" a="1"/>
  <c r="Y12" i="17" s="1"/>
  <c r="X7" i="17" a="1"/>
  <c r="X7" i="17" s="1"/>
  <c r="W9" i="17"/>
  <c r="W14" i="17" s="1"/>
  <c r="X11" i="17" a="1"/>
  <c r="X11" i="17" s="1"/>
  <c r="Y11" i="17" s="1" a="1"/>
  <c r="Y11" i="17" s="1"/>
  <c r="I7" i="15"/>
  <c r="K7" i="15" s="1"/>
  <c r="A9" i="13"/>
  <c r="A10" i="13"/>
  <c r="A8" i="13"/>
  <c r="Y9" i="15" a="1"/>
  <c r="Y30" i="15" a="1"/>
  <c r="Y11" i="15" a="1"/>
  <c r="Y69" i="15" a="1"/>
  <c r="Y65" i="15" a="1"/>
  <c r="Y48" i="15" a="1"/>
  <c r="Y16" i="15" a="1"/>
  <c r="Y25" i="15" a="1"/>
  <c r="Y50" i="15" a="1"/>
  <c r="Y18" i="15" a="1"/>
  <c r="Y38" i="15" a="1"/>
  <c r="Y54" i="15" a="1"/>
  <c r="Y64" i="15" a="1"/>
  <c r="Y60" i="15" a="1"/>
  <c r="Y57" i="15" a="1"/>
  <c r="Y34" i="15" a="1"/>
  <c r="Y39" i="15" a="1"/>
  <c r="Y51" i="15" a="1"/>
  <c r="Y63" i="15" a="1"/>
  <c r="Y12" i="15" a="1"/>
  <c r="Y23" i="15" a="1"/>
  <c r="Y71" i="15" a="1"/>
  <c r="X7" i="15" a="1"/>
  <c r="Y32" i="15" a="1"/>
  <c r="Y8" i="15" a="1"/>
  <c r="Y49" i="15" a="1"/>
  <c r="Y22" i="15" a="1"/>
  <c r="Y70" i="15" a="1"/>
  <c r="Y42" i="15" a="1"/>
  <c r="Y13" i="15" a="1"/>
  <c r="Y68" i="15" a="1"/>
  <c r="Y26" i="15" a="1"/>
  <c r="Y61" i="15" a="1"/>
  <c r="Y67" i="15" a="1"/>
  <c r="Y24" i="15" a="1"/>
  <c r="Y58" i="15" a="1"/>
  <c r="Y53" i="15" a="1"/>
  <c r="Y36" i="15" a="1"/>
  <c r="Y15" i="15" a="1"/>
  <c r="Y62" i="15" a="1"/>
  <c r="Y44" i="15" a="1"/>
  <c r="Y40" i="15" a="1"/>
  <c r="Y52" i="15" a="1"/>
  <c r="Y66" i="15" a="1"/>
  <c r="Y56" i="15" a="1"/>
  <c r="Y55" i="15" a="1"/>
  <c r="Y29" i="15" a="1"/>
  <c r="Y35" i="15" a="1"/>
  <c r="Y43" i="15" a="1"/>
  <c r="Y31" i="15" a="1"/>
  <c r="Y59" i="15" a="1"/>
  <c r="Y41" i="15" a="1"/>
  <c r="Y28" i="15" a="1"/>
  <c r="Y46" i="15" a="1"/>
  <c r="Y47" i="15" a="1"/>
  <c r="Y20" i="15" a="1"/>
  <c r="Y45" i="15" a="1"/>
  <c r="X7" i="15" l="1"/>
  <c r="Y22" i="15"/>
  <c r="Y64" i="15"/>
  <c r="Y20" i="15"/>
  <c r="Y63" i="15"/>
  <c r="Y24" i="15"/>
  <c r="Y40" i="15"/>
  <c r="Y47" i="15"/>
  <c r="Y61" i="15"/>
  <c r="Y51" i="15"/>
  <c r="Y12" i="15"/>
  <c r="Y52" i="15"/>
  <c r="Y55" i="15"/>
  <c r="Y28" i="15"/>
  <c r="Y26" i="15"/>
  <c r="Y16" i="15"/>
  <c r="Y30" i="15"/>
  <c r="Y39" i="15"/>
  <c r="Y67" i="15"/>
  <c r="Y56" i="15"/>
  <c r="Y38" i="15"/>
  <c r="Y8" i="15"/>
  <c r="Y45" i="15"/>
  <c r="Y43" i="15"/>
  <c r="Y65" i="15"/>
  <c r="Y66" i="15"/>
  <c r="Y59" i="15"/>
  <c r="Y31" i="15"/>
  <c r="Y62" i="15"/>
  <c r="Y53" i="15"/>
  <c r="Y68" i="15"/>
  <c r="Y46" i="15"/>
  <c r="Y34" i="15"/>
  <c r="Y25" i="15"/>
  <c r="Y41" i="15"/>
  <c r="Y42" i="15"/>
  <c r="Y32" i="15"/>
  <c r="Y54" i="15"/>
  <c r="Y9" i="15"/>
  <c r="Y49" i="15"/>
  <c r="Y44" i="15"/>
  <c r="Y15" i="15"/>
  <c r="Y35" i="15"/>
  <c r="Y11" i="15"/>
  <c r="Y13" i="15"/>
  <c r="Y60" i="15"/>
  <c r="Y29" i="15"/>
  <c r="Y18" i="15"/>
  <c r="Y50" i="15"/>
  <c r="Y70" i="15"/>
  <c r="Y36" i="15"/>
  <c r="Y48" i="15"/>
  <c r="Y71" i="15"/>
  <c r="Y58" i="15"/>
  <c r="Y23" i="15"/>
  <c r="Y69" i="15"/>
  <c r="Y57" i="15"/>
  <c r="X9" i="17" a="1"/>
  <c r="X9" i="17" s="1"/>
  <c r="Y9" i="17" s="1" a="1"/>
  <c r="Y9" i="17" s="1"/>
  <c r="Y7" i="17" a="1"/>
  <c r="Y7" i="17" s="1"/>
  <c r="Y7" i="15" a="1"/>
  <c r="Y7" i="15" l="1"/>
  <c r="X14" i="17"/>
  <c r="Y14" i="17"/>
  <c r="Y508" i="15" l="1"/>
  <c r="X508" i="15"/>
  <c r="AB7" i="15" l="1"/>
  <c r="AC7" i="15" l="1"/>
  <c r="AC508" i="15" s="1"/>
  <c r="AB508" i="15"/>
</calcChain>
</file>

<file path=xl/comments1.xml><?xml version="1.0" encoding="utf-8"?>
<comments xmlns="http://schemas.openxmlformats.org/spreadsheetml/2006/main">
  <authors>
    <author>厚生労働省ネットワークシステム</author>
  </authors>
  <commentList>
    <comment ref="H3" authorId="0" shapeId="0">
      <text>
        <r>
          <rPr>
            <sz val="10"/>
            <color indexed="81"/>
            <rFont val="ＭＳ ゴシック"/>
            <family val="3"/>
            <charset val="128"/>
          </rPr>
          <t>交付要綱３（交付の対象）の該当する番号を選択</t>
        </r>
      </text>
    </comment>
    <comment ref="AG3" authorId="0" shapeId="0">
      <text>
        <r>
          <rPr>
            <sz val="9"/>
            <color indexed="81"/>
            <rFont val="ＭＳ ゴシック"/>
            <family val="3"/>
            <charset val="128"/>
          </rPr>
          <t>品名が複数ある場合は品名を全て列挙すること</t>
        </r>
      </text>
    </comment>
    <comment ref="AG7" authorId="0" shapeId="0">
      <text>
        <r>
          <rPr>
            <sz val="9"/>
            <color indexed="81"/>
            <rFont val="ＭＳ ゴシック"/>
            <family val="3"/>
            <charset val="128"/>
          </rPr>
          <t>品名が複数ある場合は品名を全て列挙すること</t>
        </r>
      </text>
    </comment>
    <comment ref="AG9" authorId="0" shapeId="0">
      <text>
        <r>
          <rPr>
            <sz val="9"/>
            <color indexed="81"/>
            <rFont val="ＭＳ ゴシック"/>
            <family val="3"/>
            <charset val="128"/>
          </rPr>
          <t>品名が複数ある場合は品名を全て列挙すること</t>
        </r>
      </text>
    </comment>
    <comment ref="AG11" authorId="0" shapeId="0">
      <text>
        <r>
          <rPr>
            <sz val="9"/>
            <color indexed="81"/>
            <rFont val="ＭＳ ゴシック"/>
            <family val="3"/>
            <charset val="128"/>
          </rPr>
          <t>品名が複数ある場合は品名を全て列挙すること</t>
        </r>
      </text>
    </comment>
  </commentList>
</comments>
</file>

<file path=xl/comments2.xml><?xml version="1.0" encoding="utf-8"?>
<comments xmlns="http://schemas.openxmlformats.org/spreadsheetml/2006/main">
  <authors>
    <author>厚生労働省ネットワークシステム</author>
  </authors>
  <commentList>
    <comment ref="H3" authorId="0" shapeId="0">
      <text>
        <r>
          <rPr>
            <sz val="10"/>
            <color indexed="81"/>
            <rFont val="ＭＳ ゴシック"/>
            <family val="3"/>
            <charset val="128"/>
          </rPr>
          <t>交付要綱３（交付の対象）の該当する番号を選択</t>
        </r>
      </text>
    </comment>
    <comment ref="AG3" authorId="0" shapeId="0">
      <text>
        <r>
          <rPr>
            <sz val="9"/>
            <color indexed="81"/>
            <rFont val="ＭＳ ゴシック"/>
            <family val="3"/>
            <charset val="128"/>
          </rPr>
          <t>品名が複数ある場合は品名を全て列挙すること</t>
        </r>
      </text>
    </comment>
  </commentList>
</comments>
</file>

<file path=xl/comments3.xml><?xml version="1.0" encoding="utf-8"?>
<comments xmlns="http://schemas.openxmlformats.org/spreadsheetml/2006/main">
  <authors>
    <author>厚生労働省ネットワークシステム</author>
  </authors>
  <commentList>
    <comment ref="C3" authorId="0" shapeId="0">
      <text>
        <r>
          <rPr>
            <b/>
            <sz val="9"/>
            <color indexed="81"/>
            <rFont val="ＭＳ Ｐゴシック"/>
            <family val="3"/>
            <charset val="128"/>
          </rPr>
          <t>（　）は名前の管理で無効となるため「_」に置き換える。
例：「（船）」→「_船_」</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<sst xmlns="http://schemas.openxmlformats.org/spreadsheetml/2006/main" count="227" uniqueCount="104">
  <si>
    <t>Ａ</t>
  </si>
  <si>
    <t>Ｂ</t>
  </si>
  <si>
    <t>Ａ－Ｂ＝Ｃ</t>
  </si>
  <si>
    <t>Ｄ</t>
  </si>
  <si>
    <t>Ｅ</t>
  </si>
  <si>
    <t>Ｆ</t>
  </si>
  <si>
    <t>Ｇ</t>
  </si>
  <si>
    <t>Ｈ</t>
  </si>
  <si>
    <t>Ｉ</t>
  </si>
  <si>
    <t>Ｊ</t>
  </si>
  <si>
    <t>Ｋ</t>
  </si>
  <si>
    <t>Ｌ</t>
  </si>
  <si>
    <t>Ｋ－Ｌ＝Ｍ</t>
  </si>
  <si>
    <t>都道府県</t>
  </si>
  <si>
    <t>交付申請年月日･番号</t>
  </si>
  <si>
    <t>補助事業者名</t>
  </si>
  <si>
    <t>総事業費</t>
  </si>
  <si>
    <t>差引事業費</t>
  </si>
  <si>
    <t>交付決定年月日・番号</t>
  </si>
  <si>
    <t>市町村名</t>
  </si>
  <si>
    <t>円</t>
  </si>
  <si>
    <t>提出年月日・番号</t>
    <rPh sb="0" eb="2">
      <t>テイシュツ</t>
    </rPh>
    <phoneticPr fontId="2"/>
  </si>
  <si>
    <t>○○県</t>
    <rPh sb="2" eb="3">
      <t>ケン</t>
    </rPh>
    <phoneticPr fontId="2"/>
  </si>
  <si>
    <t>○○市</t>
    <rPh sb="2" eb="3">
      <t>シ</t>
    </rPh>
    <phoneticPr fontId="2"/>
  </si>
  <si>
    <t>優先
順位</t>
    <rPh sb="0" eb="2">
      <t>ユウセン</t>
    </rPh>
    <rPh sb="3" eb="5">
      <t>ジュンイ</t>
    </rPh>
    <phoneticPr fontId="2"/>
  </si>
  <si>
    <t>区分</t>
  </si>
  <si>
    <t>種目</t>
    <rPh sb="0" eb="1">
      <t>タネ</t>
    </rPh>
    <rPh sb="1" eb="2">
      <t>メ</t>
    </rPh>
    <phoneticPr fontId="2"/>
  </si>
  <si>
    <t>施設名</t>
  </si>
  <si>
    <t>開設者</t>
  </si>
  <si>
    <t>寄付金その他の収入額</t>
  </si>
  <si>
    <t>基準額</t>
  </si>
  <si>
    <t>選定額</t>
  </si>
  <si>
    <t>国庫補助交付決定額</t>
  </si>
  <si>
    <t>国庫補助受入済額</t>
  </si>
  <si>
    <t>国庫補助交付確定額</t>
  </si>
  <si>
    <t>差引過△不足額</t>
  </si>
  <si>
    <t>所在地</t>
  </si>
  <si>
    <t>品名</t>
    <rPh sb="0" eb="1">
      <t>シナ</t>
    </rPh>
    <rPh sb="1" eb="2">
      <t>メイ</t>
    </rPh>
    <phoneticPr fontId="2"/>
  </si>
  <si>
    <t>対象経費の
支出予定額</t>
    <phoneticPr fontId="2"/>
  </si>
  <si>
    <t>都道府県
補助額</t>
    <phoneticPr fontId="2"/>
  </si>
  <si>
    <t>国庫補助
基本額</t>
    <phoneticPr fontId="2"/>
  </si>
  <si>
    <t>国庫補助
所要額</t>
    <phoneticPr fontId="2"/>
  </si>
  <si>
    <t>１区分</t>
  </si>
  <si>
    <t>５補助率</t>
  </si>
  <si>
    <t>補助率</t>
    <rPh sb="0" eb="3">
      <t>ホジョリツ</t>
    </rPh>
    <phoneticPr fontId="2"/>
  </si>
  <si>
    <t>２　種目</t>
    <rPh sb="2" eb="4">
      <t>シュモク</t>
    </rPh>
    <phoneticPr fontId="2"/>
  </si>
  <si>
    <t>３　交付の対象</t>
    <rPh sb="2" eb="4">
      <t>コウフ</t>
    </rPh>
    <rPh sb="5" eb="7">
      <t>タイショウ</t>
    </rPh>
    <phoneticPr fontId="2"/>
  </si>
  <si>
    <t>４（交付額の算定方法）（３）に掲げる事業：3</t>
    <phoneticPr fontId="2"/>
  </si>
  <si>
    <t>４（交付額の算定方法）（１）に掲げる事業：1</t>
    <phoneticPr fontId="2"/>
  </si>
  <si>
    <t>４（交付額の算定方法）（２）に掲げる事業：2</t>
    <phoneticPr fontId="2"/>
  </si>
  <si>
    <t>４（交付額の算定方法）（４）に掲げる事業：4</t>
    <phoneticPr fontId="2"/>
  </si>
  <si>
    <t>４（交付額の算定方法）（５）に掲げる事業：5</t>
    <phoneticPr fontId="2"/>
  </si>
  <si>
    <t>１　区分</t>
    <phoneticPr fontId="2"/>
  </si>
  <si>
    <t>交付の対象</t>
    <rPh sb="0" eb="2">
      <t>コウフ</t>
    </rPh>
    <rPh sb="3" eb="5">
      <t>タイショウ</t>
    </rPh>
    <phoneticPr fontId="2"/>
  </si>
  <si>
    <t>（注）作成にあたっては優先順位の高いものから順に入力すること。</t>
    <phoneticPr fontId="2"/>
  </si>
  <si>
    <t>医療機器等整備費</t>
    <rPh sb="0" eb="2">
      <t>イリョウ</t>
    </rPh>
    <rPh sb="2" eb="4">
      <t>キキ</t>
    </rPh>
    <rPh sb="4" eb="5">
      <t>トウ</t>
    </rPh>
    <rPh sb="5" eb="8">
      <t>セイビヒ</t>
    </rPh>
    <phoneticPr fontId="2"/>
  </si>
  <si>
    <t>　　　この総括表（Excelファイル）は、事業計画書、交付申請書、実績報告書提出時に担当者宛メールでお送り下さい。</t>
    <rPh sb="5" eb="8">
      <t>ソウカツヒョウ</t>
    </rPh>
    <rPh sb="21" eb="23">
      <t>ジギョウ</t>
    </rPh>
    <rPh sb="23" eb="25">
      <t>ケイカク</t>
    </rPh>
    <rPh sb="25" eb="26">
      <t>ショ</t>
    </rPh>
    <rPh sb="27" eb="29">
      <t>コウフ</t>
    </rPh>
    <rPh sb="29" eb="32">
      <t>シンセイショ</t>
    </rPh>
    <rPh sb="33" eb="35">
      <t>ジッセキ</t>
    </rPh>
    <rPh sb="35" eb="38">
      <t>ホウコクショ</t>
    </rPh>
    <rPh sb="38" eb="40">
      <t>テイシュツ</t>
    </rPh>
    <rPh sb="40" eb="41">
      <t>ジ</t>
    </rPh>
    <rPh sb="42" eb="45">
      <t>タントウシャ</t>
    </rPh>
    <rPh sb="45" eb="46">
      <t>アテ</t>
    </rPh>
    <rPh sb="51" eb="52">
      <t>オク</t>
    </rPh>
    <rPh sb="53" eb="54">
      <t>クダ</t>
    </rPh>
    <phoneticPr fontId="2"/>
  </si>
  <si>
    <t>××県</t>
    <rPh sb="2" eb="3">
      <t>ケン</t>
    </rPh>
    <phoneticPr fontId="2"/>
  </si>
  <si>
    <t>事業計画総括表</t>
  </si>
  <si>
    <t>４（交付額の算定方法）（６）に掲げる事業：6</t>
    <phoneticPr fontId="2"/>
  </si>
  <si>
    <t>簡易ベッド</t>
    <rPh sb="0" eb="2">
      <t>カンイ</t>
    </rPh>
    <phoneticPr fontId="2"/>
  </si>
  <si>
    <t>（２０）_ア</t>
  </si>
  <si>
    <t>（２２）_イ</t>
    <phoneticPr fontId="2"/>
  </si>
  <si>
    <t>（２２）_ア</t>
    <phoneticPr fontId="2"/>
  </si>
  <si>
    <t>重点医師偏在対策支援区域における診療所の承継・開業支援事業</t>
    <phoneticPr fontId="2"/>
  </si>
  <si>
    <t>算定方法</t>
    <rPh sb="0" eb="2">
      <t>サンテイ</t>
    </rPh>
    <rPh sb="2" eb="4">
      <t>ホウホウ</t>
    </rPh>
    <phoneticPr fontId="2"/>
  </si>
  <si>
    <t>個数</t>
    <rPh sb="0" eb="2">
      <t>コスウ</t>
    </rPh>
    <phoneticPr fontId="2"/>
  </si>
  <si>
    <t>（２２）</t>
  </si>
  <si>
    <t>（２２）_ア</t>
  </si>
  <si>
    <t>（２２）_イ</t>
  </si>
  <si>
    <t>（２１）_イ</t>
  </si>
  <si>
    <t>（２１）_ア</t>
  </si>
  <si>
    <t>基準額（単価）</t>
    <rPh sb="0" eb="2">
      <t>キジュン</t>
    </rPh>
    <rPh sb="2" eb="3">
      <t>ヒタイ</t>
    </rPh>
    <rPh sb="4" eb="6">
      <t>タンカ</t>
    </rPh>
    <phoneticPr fontId="2"/>
  </si>
  <si>
    <t>基準額（総額）</t>
    <rPh sb="0" eb="3">
      <t>キジュンガク</t>
    </rPh>
    <rPh sb="4" eb="6">
      <t>ソウガク</t>
    </rPh>
    <phoneticPr fontId="2"/>
  </si>
  <si>
    <t>種目</t>
    <rPh sb="0" eb="2">
      <t>シュモク</t>
    </rPh>
    <phoneticPr fontId="2"/>
  </si>
  <si>
    <t>基準額</t>
    <rPh sb="0" eb="3">
      <t>キジュンガク</t>
    </rPh>
    <phoneticPr fontId="2"/>
  </si>
  <si>
    <t>情報通信機器</t>
    <rPh sb="0" eb="4">
      <t>ジョウホウツウシン</t>
    </rPh>
    <rPh sb="4" eb="6">
      <t>キキ</t>
    </rPh>
    <phoneticPr fontId="2"/>
  </si>
  <si>
    <t>（２０）_イ</t>
  </si>
  <si>
    <t>検査機器_PCR検査装置_</t>
    <rPh sb="0" eb="2">
      <t>ケンサ</t>
    </rPh>
    <rPh sb="2" eb="4">
      <t>キキ</t>
    </rPh>
    <rPh sb="8" eb="10">
      <t>ケンサ</t>
    </rPh>
    <rPh sb="10" eb="12">
      <t>ソウチ</t>
    </rPh>
    <phoneticPr fontId="2"/>
  </si>
  <si>
    <t>○○県立病院</t>
    <rPh sb="2" eb="4">
      <t>ケンリツ</t>
    </rPh>
    <rPh sb="4" eb="6">
      <t>ビョウイン</t>
    </rPh>
    <phoneticPr fontId="2"/>
  </si>
  <si>
    <t>○○県知事</t>
    <rPh sb="2" eb="5">
      <t>ケンチジ</t>
    </rPh>
    <phoneticPr fontId="2"/>
  </si>
  <si>
    <t>××（機器名）</t>
    <rPh sb="3" eb="6">
      <t>キキメイ</t>
    </rPh>
    <phoneticPr fontId="2"/>
  </si>
  <si>
    <t>××県</t>
    <rPh sb="0" eb="3">
      <t>バツバツケン</t>
    </rPh>
    <phoneticPr fontId="2"/>
  </si>
  <si>
    <t>××南病院</t>
    <rPh sb="2" eb="3">
      <t>ミナミ</t>
    </rPh>
    <rPh sb="3" eb="5">
      <t>ビョウイン</t>
    </rPh>
    <phoneticPr fontId="2"/>
  </si>
  <si>
    <t>△△ ●●（開設者名）</t>
    <rPh sb="6" eb="9">
      <t>カイセツシャ</t>
    </rPh>
    <rPh sb="9" eb="10">
      <t>メイ</t>
    </rPh>
    <phoneticPr fontId="2"/>
  </si>
  <si>
    <t>○×市</t>
    <rPh sb="2" eb="3">
      <t>シ</t>
    </rPh>
    <phoneticPr fontId="2"/>
  </si>
  <si>
    <t>×○（機器名）</t>
    <rPh sb="3" eb="6">
      <t>キキメイ</t>
    </rPh>
    <phoneticPr fontId="2"/>
  </si>
  <si>
    <t>××北病院</t>
    <rPh sb="2" eb="3">
      <t>キタ</t>
    </rPh>
    <rPh sb="3" eb="5">
      <t>ビョウイン</t>
    </rPh>
    <phoneticPr fontId="2"/>
  </si>
  <si>
    <t>○○県立□□病院</t>
    <rPh sb="2" eb="4">
      <t>ケンリツ</t>
    </rPh>
    <rPh sb="6" eb="8">
      <t>ビョウイン</t>
    </rPh>
    <phoneticPr fontId="2"/>
  </si>
  <si>
    <t>××西病院</t>
    <rPh sb="2" eb="3">
      <t>ニシ</t>
    </rPh>
    <rPh sb="3" eb="5">
      <t>ビョウイン</t>
    </rPh>
    <phoneticPr fontId="2"/>
  </si>
  <si>
    <t>○○県立東病院</t>
    <rPh sb="2" eb="4">
      <t>ケンリツ</t>
    </rPh>
    <rPh sb="4" eb="5">
      <t>ヒガシ</t>
    </rPh>
    <rPh sb="5" eb="7">
      <t>ビョウイン</t>
    </rPh>
    <phoneticPr fontId="2"/>
  </si>
  <si>
    <t>合計</t>
    <rPh sb="0" eb="2">
      <t>ゴウケイ</t>
    </rPh>
    <phoneticPr fontId="2"/>
  </si>
  <si>
    <t>2．「交付の対象」「種目」「基準額」についてはプルダウンで正しいものを選択すること</t>
    <rPh sb="3" eb="5">
      <t>コウフ</t>
    </rPh>
    <rPh sb="6" eb="8">
      <t>タイショウ</t>
    </rPh>
    <rPh sb="10" eb="12">
      <t>シュモク</t>
    </rPh>
    <rPh sb="14" eb="17">
      <t>キジュンガク</t>
    </rPh>
    <rPh sb="29" eb="30">
      <t>タダ</t>
    </rPh>
    <rPh sb="35" eb="37">
      <t>センタク</t>
    </rPh>
    <phoneticPr fontId="2"/>
  </si>
  <si>
    <t>1．青いセルにのみ、必要な情報を記入すること</t>
    <rPh sb="2" eb="3">
      <t>アオ</t>
    </rPh>
    <rPh sb="10" eb="12">
      <t>ヒツヨウ</t>
    </rPh>
    <rPh sb="13" eb="15">
      <t>ジョウホウ</t>
    </rPh>
    <rPh sb="16" eb="18">
      <t>キニュウ</t>
    </rPh>
    <phoneticPr fontId="2"/>
  </si>
  <si>
    <t>4．都道府県が行う事業の場合は、「都道府県補助額」が「－」と表示されるため何も記入しないこと</t>
    <rPh sb="2" eb="6">
      <t>トドウフケン</t>
    </rPh>
    <rPh sb="7" eb="8">
      <t>オコナ</t>
    </rPh>
    <rPh sb="9" eb="11">
      <t>ジギョウ</t>
    </rPh>
    <rPh sb="12" eb="14">
      <t>バアイ</t>
    </rPh>
    <rPh sb="17" eb="21">
      <t>トドウフケン</t>
    </rPh>
    <rPh sb="21" eb="24">
      <t>ホジョガク</t>
    </rPh>
    <rPh sb="30" eb="32">
      <t>ヒョウジ</t>
    </rPh>
    <rPh sb="37" eb="38">
      <t>ナニ</t>
    </rPh>
    <rPh sb="39" eb="41">
      <t>キニュウ</t>
    </rPh>
    <phoneticPr fontId="2"/>
  </si>
  <si>
    <t>※記入する際の注意点</t>
    <rPh sb="1" eb="3">
      <t>キニュウ</t>
    </rPh>
    <rPh sb="5" eb="6">
      <t>サイ</t>
    </rPh>
    <rPh sb="7" eb="10">
      <t>チュウイテン</t>
    </rPh>
    <phoneticPr fontId="2"/>
  </si>
  <si>
    <t>令和７年度（令和６年度からの繰越分）医療施設等設備整備費補助金</t>
    <rPh sb="0" eb="2">
      <t>レイワ</t>
    </rPh>
    <rPh sb="3" eb="5">
      <t>ネンド</t>
    </rPh>
    <rPh sb="6" eb="8">
      <t>レイワ</t>
    </rPh>
    <rPh sb="9" eb="11">
      <t>ネンド</t>
    </rPh>
    <rPh sb="14" eb="16">
      <t>クリコシ</t>
    </rPh>
    <rPh sb="16" eb="17">
      <t>ブン</t>
    </rPh>
    <rPh sb="18" eb="20">
      <t>イリョウ</t>
    </rPh>
    <phoneticPr fontId="2"/>
  </si>
  <si>
    <t>令和７年度（令和６年度からの繰越分）医療施設等設備整備費補助金</t>
    <phoneticPr fontId="2"/>
  </si>
  <si>
    <t>「基準額 個数」欄が「－」と表示されるため何も記入しないこと</t>
  </si>
  <si>
    <t>3．1か所当たりの基準額が定まっている種目については、</t>
    <rPh sb="4" eb="5">
      <t>ショ</t>
    </rPh>
    <rPh sb="5" eb="6">
      <t>ア</t>
    </rPh>
    <rPh sb="9" eb="12">
      <t>キジュンガク</t>
    </rPh>
    <rPh sb="13" eb="14">
      <t>サダ</t>
    </rPh>
    <rPh sb="19" eb="21">
      <t>シュモク</t>
    </rPh>
    <phoneticPr fontId="2"/>
  </si>
  <si>
    <t>5．左端のアウトラインの数字を選択し、不要な行は折りたたむこと</t>
    <rPh sb="2" eb="4">
      <t>ヒダリハシ</t>
    </rPh>
    <rPh sb="12" eb="14">
      <t>スウジ</t>
    </rPh>
    <rPh sb="15" eb="17">
      <t>センタク</t>
    </rPh>
    <rPh sb="19" eb="21">
      <t>フヨウ</t>
    </rPh>
    <rPh sb="22" eb="23">
      <t>ギョウ</t>
    </rPh>
    <rPh sb="24" eb="25">
      <t>オ</t>
    </rPh>
    <phoneticPr fontId="2"/>
  </si>
  <si>
    <t>6．500件を超える提出をする場合は、「設備」シートをコピーして２シート目に501件目以降を記入すること</t>
    <rPh sb="5" eb="6">
      <t>ケン</t>
    </rPh>
    <rPh sb="7" eb="8">
      <t>コ</t>
    </rPh>
    <rPh sb="10" eb="12">
      <t>テイシュツ</t>
    </rPh>
    <rPh sb="15" eb="17">
      <t>バアイ</t>
    </rPh>
    <rPh sb="20" eb="22">
      <t>セツビ</t>
    </rPh>
    <rPh sb="36" eb="37">
      <t>メ</t>
    </rPh>
    <rPh sb="41" eb="42">
      <t>ケン</t>
    </rPh>
    <rPh sb="42" eb="43">
      <t>メ</t>
    </rPh>
    <rPh sb="43" eb="45">
      <t>イコウ</t>
    </rPh>
    <rPh sb="46" eb="48">
      <t>キニュウ</t>
    </rPh>
    <phoneticPr fontId="2"/>
  </si>
  <si>
    <t>（１を選択した場合は50件表示され、２を選択した場合は100件表示され、３を選択した場合は200件…となっている）</t>
    <phoneticPr fontId="2"/>
  </si>
  <si>
    <t>山形県</t>
    <rPh sb="0" eb="3">
      <t>ヤマガタケン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</si>
</sst>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
    <numFmt numFmtId="177" formatCode="#,##0;&quot;△ &quot;#,##0"/>
    <numFmt numFmtId="178" formatCode="#,##0_ "/>
  </numFmts>
  <fonts count="15" x14ac:knownFonts="1">
    <font>
      <sz val="11"/>
      <name val="ＭＳ Ｐゴシック"/>
      <family val="3"/>
      <charset val="128"/>
    </font>
    <font>
      <sz val="11"/>
      <name val="ＭＳ Ｐゴシック"/>
      <family val="3"/>
      <charset val="128"/>
    </font>
    <font>
      <sz val="6"/>
      <name val="ＭＳ Ｐゴシック"/>
      <family val="3"/>
      <charset val="128"/>
    </font>
    <font>
      <sz val="20"/>
      <name val="ＭＳ ゴシック"/>
      <family val="3"/>
      <charset val="128"/>
    </font>
    <font>
      <sz val="10"/>
      <name val="ＭＳ ゴシック"/>
      <family val="3"/>
      <charset val="128"/>
    </font>
    <font>
      <b/>
      <sz val="10"/>
      <name val="ＭＳ ゴシック"/>
      <family val="3"/>
      <charset val="128"/>
    </font>
    <font>
      <sz val="18"/>
      <name val="ＭＳ ゴシック"/>
      <family val="3"/>
      <charset val="128"/>
    </font>
    <font>
      <b/>
      <sz val="9"/>
      <color indexed="81"/>
      <name val="ＭＳ Ｐゴシック"/>
      <family val="3"/>
      <charset val="128"/>
    </font>
    <font>
      <sz val="10"/>
      <color rgb="FF000000"/>
      <name val="ＭＳ ゴシック"/>
      <family val="3"/>
      <charset val="128"/>
    </font>
    <font>
      <sz val="9"/>
      <color indexed="81"/>
      <name val="ＭＳ ゴシック"/>
      <family val="3"/>
      <charset val="128"/>
    </font>
    <font>
      <sz val="10"/>
      <color indexed="81"/>
      <name val="ＭＳ ゴシック"/>
      <family val="3"/>
      <charset val="128"/>
    </font>
    <font>
      <sz val="11"/>
      <name val="ＭＳ ゴシック"/>
      <family val="3"/>
      <charset val="128"/>
    </font>
    <font>
      <sz val="10"/>
      <color theme="1" tint="0.499984740745262"/>
      <name val="ＭＳ ゴシック"/>
      <family val="3"/>
      <charset val="128"/>
    </font>
    <font>
      <sz val="28"/>
      <name val="ＭＳ ゴシック"/>
      <family val="3"/>
      <charset val="128"/>
    </font>
    <font>
      <sz val="17"/>
      <name val="ＭＳ ゴシック"/>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1" tint="0.499984740745262"/>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38" fontId="1" fillId="0" borderId="0" applyFont="0" applyFill="0" applyBorder="0" applyAlignment="0" applyProtection="0"/>
  </cellStyleXfs>
  <cellXfs count="235">
    <xf numFmtId="0" fontId="0" fillId="0" borderId="0" xfId="0"/>
    <xf numFmtId="0" fontId="4" fillId="0" borderId="0" xfId="0" applyFont="1"/>
    <xf numFmtId="38" fontId="4" fillId="0" borderId="0" xfId="1" applyFont="1" applyAlignment="1">
      <alignment vertical="center"/>
    </xf>
    <xf numFmtId="38" fontId="4" fillId="0" borderId="0" xfId="1" applyFont="1" applyFill="1" applyAlignment="1">
      <alignment vertical="center"/>
    </xf>
    <xf numFmtId="38" fontId="4" fillId="0" borderId="0" xfId="1" applyFont="1" applyFill="1" applyBorder="1" applyAlignment="1">
      <alignment horizontal="left" vertical="center" wrapText="1"/>
    </xf>
    <xf numFmtId="0" fontId="4" fillId="0" borderId="0" xfId="0" applyFont="1" applyFill="1"/>
    <xf numFmtId="0" fontId="6" fillId="0" borderId="0" xfId="0" applyFont="1"/>
    <xf numFmtId="0" fontId="6" fillId="0" borderId="0" xfId="0" applyFont="1" applyFill="1"/>
    <xf numFmtId="0" fontId="4" fillId="0" borderId="0" xfId="0" applyFont="1" applyAlignment="1">
      <alignment horizontal="right"/>
    </xf>
    <xf numFmtId="38" fontId="3" fillId="0" borderId="1" xfId="1" applyFont="1" applyBorder="1" applyAlignment="1">
      <alignment vertical="center"/>
    </xf>
    <xf numFmtId="38" fontId="3" fillId="0" borderId="0" xfId="1" applyFont="1" applyAlignment="1">
      <alignment vertical="center"/>
    </xf>
    <xf numFmtId="38" fontId="3" fillId="0" borderId="0" xfId="1" applyFont="1" applyBorder="1" applyAlignment="1">
      <alignment vertical="center"/>
    </xf>
    <xf numFmtId="57" fontId="3" fillId="0" borderId="0" xfId="1" applyNumberFormat="1" applyFont="1" applyBorder="1" applyAlignment="1">
      <alignment vertical="center"/>
    </xf>
    <xf numFmtId="49" fontId="4" fillId="0" borderId="2" xfId="0" applyNumberFormat="1" applyFont="1" applyBorder="1" applyAlignment="1">
      <alignment horizontal="centerContinuous" vertical="center"/>
    </xf>
    <xf numFmtId="0" fontId="4" fillId="0" borderId="13"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14" xfId="0" applyFont="1" applyBorder="1" applyAlignment="1">
      <alignment horizontal="centerContinuous" vertical="center"/>
    </xf>
    <xf numFmtId="0" fontId="4" fillId="0" borderId="14" xfId="0" applyFont="1" applyBorder="1" applyAlignment="1">
      <alignment vertical="center"/>
    </xf>
    <xf numFmtId="0" fontId="4" fillId="0" borderId="0" xfId="0" applyFont="1" applyAlignment="1">
      <alignment vertical="center"/>
    </xf>
    <xf numFmtId="49" fontId="4" fillId="0" borderId="6" xfId="0" applyNumberFormat="1" applyFont="1" applyBorder="1" applyAlignment="1">
      <alignment vertical="center"/>
    </xf>
    <xf numFmtId="0" fontId="4" fillId="0" borderId="2" xfId="0" applyFont="1" applyBorder="1" applyAlignment="1">
      <alignment vertical="center"/>
    </xf>
    <xf numFmtId="49" fontId="4" fillId="0" borderId="9" xfId="0" applyNumberFormat="1" applyFont="1" applyBorder="1" applyAlignment="1">
      <alignment vertical="center"/>
    </xf>
    <xf numFmtId="49" fontId="4" fillId="0" borderId="12" xfId="0" applyNumberFormat="1" applyFont="1" applyBorder="1" applyAlignment="1">
      <alignment vertical="center"/>
    </xf>
    <xf numFmtId="0" fontId="4" fillId="0" borderId="0" xfId="0" applyFont="1" applyBorder="1" applyAlignment="1">
      <alignment vertical="center"/>
    </xf>
    <xf numFmtId="0" fontId="4" fillId="0" borderId="12" xfId="0" applyFont="1" applyBorder="1" applyAlignment="1">
      <alignment horizontal="center" vertical="center"/>
    </xf>
    <xf numFmtId="0" fontId="8" fillId="0" borderId="12" xfId="0" applyFont="1" applyBorder="1" applyAlignment="1">
      <alignment vertical="center" wrapText="1"/>
    </xf>
    <xf numFmtId="0" fontId="4" fillId="0" borderId="12" xfId="0" applyFont="1" applyBorder="1" applyAlignment="1">
      <alignment vertical="center" wrapText="1"/>
    </xf>
    <xf numFmtId="49" fontId="4" fillId="0" borderId="12" xfId="0" applyNumberFormat="1" applyFont="1" applyFill="1" applyBorder="1" applyAlignment="1">
      <alignment vertical="center"/>
    </xf>
    <xf numFmtId="0" fontId="4" fillId="0" borderId="12" xfId="0" applyFont="1" applyFill="1" applyBorder="1" applyAlignment="1">
      <alignment vertical="center"/>
    </xf>
    <xf numFmtId="0" fontId="4" fillId="0" borderId="1" xfId="0" applyFont="1" applyBorder="1" applyAlignment="1">
      <alignment vertical="center"/>
    </xf>
    <xf numFmtId="49" fontId="4" fillId="0" borderId="0" xfId="0" applyNumberFormat="1" applyFont="1" applyAlignment="1">
      <alignment vertical="center"/>
    </xf>
    <xf numFmtId="38" fontId="6" fillId="0" borderId="0" xfId="1" applyFont="1" applyFill="1" applyAlignment="1">
      <alignment vertical="center"/>
    </xf>
    <xf numFmtId="38" fontId="4" fillId="0" borderId="0" xfId="1" applyFont="1" applyFill="1" applyBorder="1" applyAlignment="1">
      <alignment vertical="top" wrapText="1"/>
    </xf>
    <xf numFmtId="0" fontId="8" fillId="0" borderId="0" xfId="0" applyFont="1" applyBorder="1" applyAlignment="1">
      <alignment vertical="center"/>
    </xf>
    <xf numFmtId="0" fontId="4" fillId="0" borderId="0" xfId="0" applyFont="1" applyAlignment="1"/>
    <xf numFmtId="38" fontId="4" fillId="3" borderId="2" xfId="1" applyFont="1" applyFill="1" applyBorder="1" applyAlignment="1">
      <alignment vertical="center"/>
    </xf>
    <xf numFmtId="57" fontId="4" fillId="3" borderId="2" xfId="1" applyNumberFormat="1" applyFont="1" applyFill="1" applyBorder="1" applyAlignment="1">
      <alignment horizontal="center" vertical="center"/>
    </xf>
    <xf numFmtId="57" fontId="4" fillId="3" borderId="3" xfId="1" applyNumberFormat="1" applyFont="1" applyFill="1" applyBorder="1" applyAlignment="1">
      <alignment horizontal="center" vertical="center"/>
    </xf>
    <xf numFmtId="57" fontId="4" fillId="3" borderId="4" xfId="1" applyNumberFormat="1" applyFont="1" applyFill="1" applyBorder="1" applyAlignment="1">
      <alignment horizontal="center" vertical="center"/>
    </xf>
    <xf numFmtId="38" fontId="4" fillId="3" borderId="2" xfId="1" applyFont="1" applyFill="1" applyBorder="1" applyAlignment="1">
      <alignment horizontal="center" vertical="center"/>
    </xf>
    <xf numFmtId="38" fontId="4" fillId="3" borderId="3" xfId="1" applyFont="1" applyFill="1" applyBorder="1" applyAlignment="1">
      <alignment horizontal="center" vertical="center"/>
    </xf>
    <xf numFmtId="176" fontId="4" fillId="3" borderId="3" xfId="0" applyNumberFormat="1" applyFont="1" applyFill="1" applyBorder="1" applyAlignment="1">
      <alignment horizontal="right" vertical="center"/>
    </xf>
    <xf numFmtId="176" fontId="4" fillId="3" borderId="2" xfId="0" applyNumberFormat="1" applyFont="1" applyFill="1" applyBorder="1" applyAlignment="1">
      <alignment horizontal="right" vertical="center"/>
    </xf>
    <xf numFmtId="57" fontId="4" fillId="3" borderId="3" xfId="1" applyNumberFormat="1" applyFont="1" applyFill="1" applyBorder="1" applyAlignment="1">
      <alignment vertical="center"/>
    </xf>
    <xf numFmtId="38" fontId="4" fillId="3" borderId="5" xfId="1" applyFont="1" applyFill="1" applyBorder="1" applyAlignment="1">
      <alignment vertical="center"/>
    </xf>
    <xf numFmtId="38" fontId="4" fillId="3" borderId="6" xfId="1" applyFont="1" applyFill="1" applyBorder="1" applyAlignment="1">
      <alignment horizontal="center" vertical="center" wrapText="1"/>
    </xf>
    <xf numFmtId="57" fontId="4" fillId="3" borderId="7" xfId="1" applyNumberFormat="1" applyFont="1" applyFill="1" applyBorder="1" applyAlignment="1">
      <alignment horizontal="center" vertical="center"/>
    </xf>
    <xf numFmtId="57" fontId="4" fillId="3" borderId="7" xfId="1" applyNumberFormat="1" applyFont="1" applyFill="1" applyBorder="1" applyAlignment="1">
      <alignment horizontal="centerContinuous" vertical="center" wrapText="1"/>
    </xf>
    <xf numFmtId="57" fontId="4" fillId="3" borderId="0" xfId="1" applyNumberFormat="1" applyFont="1" applyFill="1" applyBorder="1" applyAlignment="1">
      <alignment horizontal="centerContinuous" vertical="center" wrapText="1"/>
    </xf>
    <xf numFmtId="57" fontId="4" fillId="3" borderId="6" xfId="1" applyNumberFormat="1" applyFont="1" applyFill="1" applyBorder="1" applyAlignment="1">
      <alignment horizontal="center" vertical="center"/>
    </xf>
    <xf numFmtId="38" fontId="4" fillId="3" borderId="6" xfId="1" applyFont="1" applyFill="1" applyBorder="1" applyAlignment="1">
      <alignment horizontal="center" vertical="center"/>
    </xf>
    <xf numFmtId="38" fontId="4" fillId="3" borderId="7" xfId="1" applyFont="1" applyFill="1" applyBorder="1" applyAlignment="1">
      <alignment horizontal="center" vertical="center"/>
    </xf>
    <xf numFmtId="38" fontId="4" fillId="3" borderId="7" xfId="1" applyFont="1" applyFill="1" applyBorder="1" applyAlignment="1">
      <alignment horizontal="center" vertical="center" wrapText="1"/>
    </xf>
    <xf numFmtId="40" fontId="4" fillId="3" borderId="7" xfId="1" applyNumberFormat="1" applyFont="1" applyFill="1" applyBorder="1" applyAlignment="1">
      <alignment horizontal="center" vertical="center" wrapText="1"/>
    </xf>
    <xf numFmtId="57" fontId="4" fillId="3" borderId="7" xfId="1" applyNumberFormat="1" applyFont="1" applyFill="1" applyBorder="1" applyAlignment="1">
      <alignment horizontal="centerContinuous" vertical="center"/>
    </xf>
    <xf numFmtId="38" fontId="4" fillId="3" borderId="8" xfId="1" applyFont="1" applyFill="1" applyBorder="1" applyAlignment="1">
      <alignment horizontal="centerContinuous" vertical="center"/>
    </xf>
    <xf numFmtId="38" fontId="4" fillId="3" borderId="9" xfId="1" applyFont="1" applyFill="1" applyBorder="1" applyAlignment="1">
      <alignment vertical="center"/>
    </xf>
    <xf numFmtId="57" fontId="4" fillId="3" borderId="9" xfId="1" applyNumberFormat="1" applyFont="1" applyFill="1" applyBorder="1" applyAlignment="1">
      <alignment horizontal="center" vertical="center"/>
    </xf>
    <xf numFmtId="57" fontId="4" fillId="3" borderId="10" xfId="1" applyNumberFormat="1" applyFont="1" applyFill="1" applyBorder="1" applyAlignment="1">
      <alignment horizontal="center" vertical="center"/>
    </xf>
    <xf numFmtId="57" fontId="4" fillId="3" borderId="1" xfId="1" applyNumberFormat="1" applyFont="1" applyFill="1" applyBorder="1" applyAlignment="1">
      <alignment horizontal="center" vertical="center"/>
    </xf>
    <xf numFmtId="38" fontId="4" fillId="3" borderId="10" xfId="1" applyFont="1" applyFill="1" applyBorder="1" applyAlignment="1">
      <alignment vertical="center"/>
    </xf>
    <xf numFmtId="38" fontId="4" fillId="3" borderId="10" xfId="1" applyFont="1" applyFill="1" applyBorder="1" applyAlignment="1">
      <alignment horizontal="center" vertical="center"/>
    </xf>
    <xf numFmtId="40" fontId="4" fillId="3" borderId="10" xfId="1" applyNumberFormat="1" applyFont="1" applyFill="1" applyBorder="1" applyAlignment="1">
      <alignment horizontal="center" vertical="center"/>
    </xf>
    <xf numFmtId="38" fontId="4" fillId="3" borderId="9" xfId="1" applyFont="1" applyFill="1" applyBorder="1" applyAlignment="1">
      <alignment horizontal="center" vertical="center"/>
    </xf>
    <xf numFmtId="0" fontId="4" fillId="3" borderId="10" xfId="0" applyFont="1" applyFill="1" applyBorder="1" applyAlignment="1">
      <alignment horizontal="right" vertical="center"/>
    </xf>
    <xf numFmtId="0" fontId="4" fillId="3" borderId="11" xfId="0" applyFont="1" applyFill="1" applyBorder="1" applyAlignment="1">
      <alignment vertical="center"/>
    </xf>
    <xf numFmtId="0" fontId="5" fillId="3" borderId="9" xfId="0" applyFont="1" applyFill="1" applyBorder="1" applyAlignment="1">
      <alignment horizontal="center" vertical="center"/>
    </xf>
    <xf numFmtId="0" fontId="4" fillId="0" borderId="9"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center" vertical="center"/>
    </xf>
    <xf numFmtId="49" fontId="4" fillId="0" borderId="13" xfId="0" applyNumberFormat="1" applyFont="1" applyBorder="1" applyAlignment="1">
      <alignment vertical="center"/>
    </xf>
    <xf numFmtId="0" fontId="4" fillId="0" borderId="15" xfId="0" applyFont="1" applyBorder="1" applyAlignment="1">
      <alignment vertical="center"/>
    </xf>
    <xf numFmtId="12" fontId="4" fillId="0" borderId="12" xfId="0" applyNumberFormat="1" applyFont="1" applyBorder="1" applyAlignment="1">
      <alignment horizontal="center"/>
    </xf>
    <xf numFmtId="0" fontId="4" fillId="4" borderId="12" xfId="0" applyFont="1" applyFill="1" applyBorder="1" applyAlignment="1">
      <alignment vertical="center"/>
    </xf>
    <xf numFmtId="0" fontId="8" fillId="4" borderId="12" xfId="0" applyFont="1" applyFill="1" applyBorder="1" applyAlignment="1">
      <alignment vertical="center" wrapText="1"/>
    </xf>
    <xf numFmtId="0" fontId="4" fillId="4" borderId="12" xfId="0" applyFont="1" applyFill="1" applyBorder="1" applyAlignment="1">
      <alignment vertical="center" wrapText="1"/>
    </xf>
    <xf numFmtId="0" fontId="0" fillId="0" borderId="0" xfId="0" applyAlignment="1"/>
    <xf numFmtId="38" fontId="4" fillId="0" borderId="12" xfId="1" applyFont="1" applyBorder="1"/>
    <xf numFmtId="0" fontId="4" fillId="0" borderId="0" xfId="0" applyFont="1" applyBorder="1" applyAlignment="1">
      <alignment horizontal="left" vertical="center"/>
    </xf>
    <xf numFmtId="0" fontId="8" fillId="0" borderId="0" xfId="0" applyFont="1" applyBorder="1" applyAlignment="1">
      <alignment vertical="center" wrapText="1"/>
    </xf>
    <xf numFmtId="0" fontId="4" fillId="0" borderId="0" xfId="0" applyFont="1" applyBorder="1" applyAlignment="1">
      <alignment vertical="center" wrapText="1"/>
    </xf>
    <xf numFmtId="38" fontId="12" fillId="5" borderId="12" xfId="1" applyFont="1" applyFill="1" applyBorder="1" applyAlignment="1">
      <alignment vertical="top" wrapText="1"/>
    </xf>
    <xf numFmtId="0" fontId="12" fillId="5" borderId="13" xfId="0" applyFont="1" applyFill="1" applyBorder="1" applyAlignment="1">
      <alignment horizontal="left" vertical="top" wrapText="1"/>
    </xf>
    <xf numFmtId="57" fontId="12" fillId="5" borderId="13" xfId="1" applyNumberFormat="1" applyFont="1" applyFill="1" applyBorder="1" applyAlignment="1">
      <alignment horizontal="center" vertical="top" wrapText="1"/>
    </xf>
    <xf numFmtId="38" fontId="12" fillId="5" borderId="12" xfId="1" applyFont="1" applyFill="1" applyBorder="1" applyAlignment="1">
      <alignment horizontal="center" vertical="top" wrapText="1"/>
    </xf>
    <xf numFmtId="38" fontId="12" fillId="5" borderId="13" xfId="1" applyFont="1" applyFill="1" applyBorder="1" applyAlignment="1">
      <alignment horizontal="center" vertical="top" wrapText="1"/>
    </xf>
    <xf numFmtId="38" fontId="12" fillId="5" borderId="13" xfId="1" applyFont="1" applyFill="1" applyBorder="1" applyAlignment="1">
      <alignment horizontal="right" vertical="top" wrapText="1"/>
    </xf>
    <xf numFmtId="38" fontId="12" fillId="5" borderId="12" xfId="1" applyFont="1" applyFill="1" applyBorder="1" applyAlignment="1">
      <alignment horizontal="right" vertical="top" wrapText="1"/>
    </xf>
    <xf numFmtId="57" fontId="12" fillId="5" borderId="12" xfId="1" applyNumberFormat="1" applyFont="1" applyFill="1" applyBorder="1" applyAlignment="1">
      <alignment vertical="top" wrapText="1"/>
    </xf>
    <xf numFmtId="38" fontId="12" fillId="5" borderId="14" xfId="1" applyFont="1" applyFill="1" applyBorder="1" applyAlignment="1">
      <alignment vertical="top" wrapText="1"/>
    </xf>
    <xf numFmtId="38" fontId="4" fillId="5" borderId="12" xfId="1" applyFont="1" applyFill="1" applyBorder="1" applyAlignment="1">
      <alignment vertical="top" wrapText="1"/>
    </xf>
    <xf numFmtId="0" fontId="4" fillId="5" borderId="13" xfId="0" applyFont="1" applyFill="1" applyBorder="1" applyAlignment="1">
      <alignment horizontal="left" vertical="top" wrapText="1"/>
    </xf>
    <xf numFmtId="57" fontId="4" fillId="5" borderId="13" xfId="1" applyNumberFormat="1" applyFont="1" applyFill="1" applyBorder="1" applyAlignment="1">
      <alignment horizontal="center" vertical="top" wrapText="1"/>
    </xf>
    <xf numFmtId="38" fontId="4" fillId="5" borderId="12" xfId="1" applyFont="1" applyFill="1" applyBorder="1" applyAlignment="1">
      <alignment horizontal="center" vertical="top" wrapText="1"/>
    </xf>
    <xf numFmtId="38" fontId="4" fillId="5" borderId="13" xfId="1" applyFont="1" applyFill="1" applyBorder="1" applyAlignment="1">
      <alignment horizontal="center" vertical="top" wrapText="1"/>
    </xf>
    <xf numFmtId="38" fontId="4" fillId="5" borderId="13" xfId="1" applyFont="1" applyFill="1" applyBorder="1" applyAlignment="1">
      <alignment horizontal="right" vertical="top" wrapText="1"/>
    </xf>
    <xf numFmtId="38" fontId="4" fillId="5" borderId="12" xfId="1" applyFont="1" applyFill="1" applyBorder="1" applyAlignment="1">
      <alignment horizontal="right" vertical="top" wrapText="1"/>
    </xf>
    <xf numFmtId="57" fontId="4" fillId="5" borderId="12" xfId="1" applyNumberFormat="1" applyFont="1" applyFill="1" applyBorder="1" applyAlignment="1">
      <alignment vertical="top" wrapText="1"/>
    </xf>
    <xf numFmtId="38" fontId="4" fillId="5" borderId="14" xfId="1" applyFont="1" applyFill="1" applyBorder="1" applyAlignment="1">
      <alignment vertical="top" wrapText="1"/>
    </xf>
    <xf numFmtId="38" fontId="4" fillId="0" borderId="12" xfId="1" applyFont="1" applyFill="1" applyBorder="1" applyAlignment="1">
      <alignment vertical="top" wrapText="1"/>
    </xf>
    <xf numFmtId="0" fontId="4" fillId="0" borderId="13" xfId="0" applyFont="1" applyFill="1" applyBorder="1" applyAlignment="1">
      <alignment horizontal="left" vertical="top" wrapText="1"/>
    </xf>
    <xf numFmtId="57" fontId="4" fillId="0" borderId="13" xfId="1" applyNumberFormat="1" applyFont="1" applyFill="1" applyBorder="1" applyAlignment="1">
      <alignment horizontal="center" vertical="top" wrapText="1"/>
    </xf>
    <xf numFmtId="38" fontId="4" fillId="0" borderId="12" xfId="1" applyFont="1" applyFill="1" applyBorder="1" applyAlignment="1">
      <alignment horizontal="center" vertical="top" wrapText="1"/>
    </xf>
    <xf numFmtId="38" fontId="4" fillId="0" borderId="13" xfId="1" applyFont="1" applyFill="1" applyBorder="1" applyAlignment="1">
      <alignment horizontal="center" vertical="top" wrapText="1"/>
    </xf>
    <xf numFmtId="38" fontId="4" fillId="0" borderId="13" xfId="1" applyFont="1" applyFill="1" applyBorder="1" applyAlignment="1">
      <alignment horizontal="right" vertical="top" wrapText="1"/>
    </xf>
    <xf numFmtId="38" fontId="4" fillId="0" borderId="12" xfId="1" applyFont="1" applyFill="1" applyBorder="1" applyAlignment="1">
      <alignment horizontal="right" vertical="top" wrapText="1"/>
    </xf>
    <xf numFmtId="57" fontId="4" fillId="0" borderId="12" xfId="1" applyNumberFormat="1" applyFont="1" applyFill="1" applyBorder="1" applyAlignment="1">
      <alignment vertical="top" wrapText="1"/>
    </xf>
    <xf numFmtId="38" fontId="4" fillId="0" borderId="14" xfId="1" applyFont="1" applyFill="1" applyBorder="1" applyAlignment="1">
      <alignment vertical="top" wrapText="1"/>
    </xf>
    <xf numFmtId="0" fontId="13" fillId="0" borderId="0" xfId="0" applyFont="1"/>
    <xf numFmtId="0" fontId="13" fillId="0" borderId="0" xfId="0" applyFont="1" applyFill="1"/>
    <xf numFmtId="0" fontId="13" fillId="0" borderId="0" xfId="0" applyFont="1" applyAlignment="1">
      <alignment horizontal="right"/>
    </xf>
    <xf numFmtId="38" fontId="11" fillId="0" borderId="12" xfId="1" applyFont="1" applyFill="1" applyBorder="1" applyAlignment="1">
      <alignment horizontal="center" vertical="center" wrapText="1"/>
    </xf>
    <xf numFmtId="0" fontId="11" fillId="2" borderId="13" xfId="0" applyFont="1" applyFill="1" applyBorder="1" applyAlignment="1" applyProtection="1">
      <alignment horizontal="left" vertical="center" wrapText="1"/>
      <protection locked="0"/>
    </xf>
    <xf numFmtId="0" fontId="11" fillId="2" borderId="13" xfId="0" applyFont="1" applyFill="1" applyBorder="1" applyAlignment="1" applyProtection="1">
      <alignment horizontal="right" vertical="center" wrapText="1"/>
      <protection locked="0"/>
    </xf>
    <xf numFmtId="57" fontId="11" fillId="2" borderId="13" xfId="0" applyNumberFormat="1" applyFont="1" applyFill="1" applyBorder="1" applyAlignment="1" applyProtection="1">
      <alignment horizontal="right" vertical="center" wrapText="1"/>
      <protection locked="0"/>
    </xf>
    <xf numFmtId="0" fontId="11" fillId="0" borderId="12" xfId="1" applyNumberFormat="1" applyFont="1" applyFill="1" applyBorder="1" applyAlignment="1">
      <alignment horizontal="left" vertical="center" wrapText="1"/>
    </xf>
    <xf numFmtId="38" fontId="11" fillId="2" borderId="12" xfId="1" applyFont="1" applyFill="1" applyBorder="1" applyAlignment="1" applyProtection="1">
      <alignment horizontal="left" vertical="center" wrapText="1"/>
      <protection locked="0"/>
    </xf>
    <xf numFmtId="12" fontId="11" fillId="0" borderId="12" xfId="1" applyNumberFormat="1" applyFont="1" applyFill="1" applyBorder="1" applyAlignment="1">
      <alignment horizontal="center" vertical="center" wrapText="1"/>
    </xf>
    <xf numFmtId="177" fontId="11" fillId="2" borderId="13" xfId="1" applyNumberFormat="1" applyFont="1" applyFill="1" applyBorder="1" applyAlignment="1" applyProtection="1">
      <alignment vertical="center" wrapText="1"/>
      <protection locked="0"/>
    </xf>
    <xf numFmtId="177" fontId="11" fillId="0" borderId="13" xfId="1" applyNumberFormat="1" applyFont="1" applyFill="1" applyBorder="1" applyAlignment="1">
      <alignment vertical="center" wrapText="1"/>
    </xf>
    <xf numFmtId="177" fontId="11" fillId="4" borderId="13" xfId="1" applyNumberFormat="1" applyFont="1" applyFill="1" applyBorder="1" applyAlignment="1">
      <alignment vertical="center" wrapText="1"/>
    </xf>
    <xf numFmtId="177" fontId="11" fillId="0" borderId="12" xfId="1" applyNumberFormat="1" applyFont="1" applyFill="1" applyBorder="1" applyAlignment="1">
      <alignment vertical="center" wrapText="1"/>
    </xf>
    <xf numFmtId="178" fontId="11" fillId="0" borderId="13" xfId="1" applyNumberFormat="1" applyFont="1" applyFill="1" applyBorder="1" applyAlignment="1">
      <alignment vertical="center" wrapText="1"/>
    </xf>
    <xf numFmtId="177" fontId="11" fillId="2" borderId="12" xfId="1" applyNumberFormat="1" applyFont="1" applyFill="1" applyBorder="1" applyAlignment="1">
      <alignment vertical="center" wrapText="1"/>
    </xf>
    <xf numFmtId="177" fontId="11" fillId="2" borderId="13" xfId="1" applyNumberFormat="1" applyFont="1" applyFill="1" applyBorder="1" applyAlignment="1">
      <alignment vertical="center" wrapText="1"/>
    </xf>
    <xf numFmtId="57" fontId="11" fillId="2" borderId="12" xfId="1" applyNumberFormat="1" applyFont="1" applyFill="1" applyBorder="1" applyAlignment="1">
      <alignment horizontal="left" vertical="center" wrapText="1"/>
    </xf>
    <xf numFmtId="57" fontId="11" fillId="2" borderId="14" xfId="1" applyNumberFormat="1" applyFont="1" applyFill="1" applyBorder="1" applyAlignment="1">
      <alignment horizontal="left" vertical="center" wrapText="1"/>
    </xf>
    <xf numFmtId="57" fontId="11" fillId="2" borderId="12" xfId="1" applyNumberFormat="1" applyFont="1" applyFill="1" applyBorder="1" applyAlignment="1" applyProtection="1">
      <alignment horizontal="left" vertical="center" wrapText="1"/>
      <protection locked="0"/>
    </xf>
    <xf numFmtId="0" fontId="11" fillId="2" borderId="10" xfId="0" applyFont="1" applyFill="1" applyBorder="1" applyAlignment="1" applyProtection="1">
      <alignment horizontal="left" vertical="center" wrapText="1"/>
      <protection locked="0"/>
    </xf>
    <xf numFmtId="57" fontId="11" fillId="2" borderId="10" xfId="0" applyNumberFormat="1" applyFont="1" applyFill="1" applyBorder="1" applyAlignment="1" applyProtection="1">
      <alignment horizontal="right" vertical="center" wrapText="1"/>
      <protection locked="0"/>
    </xf>
    <xf numFmtId="57" fontId="11" fillId="2" borderId="10" xfId="0" applyNumberFormat="1" applyFont="1" applyFill="1" applyBorder="1" applyAlignment="1" applyProtection="1">
      <alignment horizontal="left" vertical="center" wrapText="1"/>
      <protection locked="0"/>
    </xf>
    <xf numFmtId="38" fontId="11" fillId="2" borderId="9" xfId="1" applyFont="1" applyFill="1" applyBorder="1" applyAlignment="1" applyProtection="1">
      <alignment horizontal="left" vertical="center" wrapText="1"/>
      <protection locked="0"/>
    </xf>
    <xf numFmtId="38" fontId="11" fillId="2" borderId="1" xfId="1" applyFont="1" applyFill="1" applyBorder="1" applyAlignment="1" applyProtection="1">
      <alignment horizontal="left" vertical="center" wrapText="1"/>
      <protection locked="0"/>
    </xf>
    <xf numFmtId="177" fontId="11" fillId="2" borderId="10" xfId="1" applyNumberFormat="1" applyFont="1" applyFill="1" applyBorder="1" applyAlignment="1" applyProtection="1">
      <alignment vertical="center" wrapText="1"/>
      <protection locked="0"/>
    </xf>
    <xf numFmtId="177" fontId="11" fillId="2" borderId="9" xfId="1" applyNumberFormat="1" applyFont="1" applyFill="1" applyBorder="1" applyAlignment="1">
      <alignment vertical="center" wrapText="1"/>
    </xf>
    <xf numFmtId="177" fontId="11" fillId="2" borderId="10" xfId="1" applyNumberFormat="1" applyFont="1" applyFill="1" applyBorder="1" applyAlignment="1">
      <alignment vertical="center" wrapText="1"/>
    </xf>
    <xf numFmtId="57" fontId="11" fillId="2" borderId="9" xfId="1" applyNumberFormat="1" applyFont="1" applyFill="1" applyBorder="1" applyAlignment="1">
      <alignment horizontal="left" vertical="center" wrapText="1"/>
    </xf>
    <xf numFmtId="57" fontId="11" fillId="2" borderId="11" xfId="1" applyNumberFormat="1" applyFont="1" applyFill="1" applyBorder="1" applyAlignment="1">
      <alignment horizontal="left" vertical="center" wrapText="1"/>
    </xf>
    <xf numFmtId="57" fontId="11" fillId="2" borderId="9" xfId="1" applyNumberFormat="1" applyFont="1" applyFill="1" applyBorder="1" applyAlignment="1" applyProtection="1">
      <alignment horizontal="left" vertical="center" wrapText="1"/>
      <protection locked="0"/>
    </xf>
    <xf numFmtId="38" fontId="11" fillId="0" borderId="2" xfId="1" applyFont="1" applyFill="1" applyBorder="1" applyAlignment="1">
      <alignment horizontal="center" vertical="center" wrapText="1"/>
    </xf>
    <xf numFmtId="57" fontId="11" fillId="2" borderId="7" xfId="0" applyNumberFormat="1" applyFont="1" applyFill="1" applyBorder="1" applyAlignment="1" applyProtection="1">
      <alignment horizontal="right" vertical="center" wrapText="1"/>
      <protection locked="0"/>
    </xf>
    <xf numFmtId="0" fontId="11" fillId="2" borderId="7" xfId="0" applyFont="1" applyFill="1" applyBorder="1" applyAlignment="1" applyProtection="1">
      <alignment horizontal="left" vertical="center" wrapText="1"/>
      <protection locked="0"/>
    </xf>
    <xf numFmtId="0" fontId="11" fillId="2" borderId="3" xfId="0" applyFont="1" applyFill="1" applyBorder="1" applyAlignment="1" applyProtection="1">
      <alignment horizontal="left" vertical="center" wrapText="1"/>
      <protection locked="0"/>
    </xf>
    <xf numFmtId="0" fontId="11" fillId="0" borderId="2" xfId="1" applyNumberFormat="1" applyFont="1" applyFill="1" applyBorder="1" applyAlignment="1">
      <alignment horizontal="left" vertical="center" wrapText="1"/>
    </xf>
    <xf numFmtId="38" fontId="11" fillId="2" borderId="2" xfId="1" applyFont="1" applyFill="1" applyBorder="1" applyAlignment="1" applyProtection="1">
      <alignment horizontal="left" vertical="center" wrapText="1"/>
      <protection locked="0"/>
    </xf>
    <xf numFmtId="12" fontId="11" fillId="0" borderId="2" xfId="1" applyNumberFormat="1" applyFont="1" applyFill="1" applyBorder="1" applyAlignment="1">
      <alignment horizontal="center" vertical="center" wrapText="1"/>
    </xf>
    <xf numFmtId="38" fontId="11" fillId="2" borderId="6" xfId="1" applyFont="1" applyFill="1" applyBorder="1" applyAlignment="1" applyProtection="1">
      <alignment horizontal="left" vertical="center" wrapText="1"/>
      <protection locked="0"/>
    </xf>
    <xf numFmtId="38" fontId="11" fillId="2" borderId="0" xfId="1" applyFont="1" applyFill="1" applyBorder="1" applyAlignment="1" applyProtection="1">
      <alignment horizontal="left" vertical="center" wrapText="1"/>
      <protection locked="0"/>
    </xf>
    <xf numFmtId="177" fontId="11" fillId="2" borderId="7" xfId="1" applyNumberFormat="1" applyFont="1" applyFill="1" applyBorder="1" applyAlignment="1" applyProtection="1">
      <alignment vertical="center" wrapText="1"/>
      <protection locked="0"/>
    </xf>
    <xf numFmtId="177" fontId="11" fillId="0" borderId="3" xfId="1" applyNumberFormat="1" applyFont="1" applyFill="1" applyBorder="1" applyAlignment="1">
      <alignment vertical="center" wrapText="1"/>
    </xf>
    <xf numFmtId="177" fontId="11" fillId="2" borderId="3" xfId="1" applyNumberFormat="1" applyFont="1" applyFill="1" applyBorder="1" applyAlignment="1" applyProtection="1">
      <alignment vertical="center" wrapText="1"/>
      <protection locked="0"/>
    </xf>
    <xf numFmtId="177" fontId="11" fillId="4" borderId="3" xfId="1" applyNumberFormat="1" applyFont="1" applyFill="1" applyBorder="1" applyAlignment="1">
      <alignment vertical="center" wrapText="1"/>
    </xf>
    <xf numFmtId="177" fontId="11" fillId="0" borderId="2" xfId="1" applyNumberFormat="1" applyFont="1" applyFill="1" applyBorder="1" applyAlignment="1">
      <alignment vertical="center" wrapText="1"/>
    </xf>
    <xf numFmtId="178" fontId="11" fillId="0" borderId="3" xfId="1" applyNumberFormat="1" applyFont="1" applyFill="1" applyBorder="1" applyAlignment="1">
      <alignment vertical="center" wrapText="1"/>
    </xf>
    <xf numFmtId="177" fontId="11" fillId="2" borderId="6" xfId="1" applyNumberFormat="1" applyFont="1" applyFill="1" applyBorder="1" applyAlignment="1">
      <alignment vertical="center" wrapText="1"/>
    </xf>
    <xf numFmtId="177" fontId="11" fillId="2" borderId="7" xfId="1" applyNumberFormat="1" applyFont="1" applyFill="1" applyBorder="1" applyAlignment="1">
      <alignment vertical="center" wrapText="1"/>
    </xf>
    <xf numFmtId="57" fontId="11" fillId="2" borderId="6" xfId="1" applyNumberFormat="1" applyFont="1" applyFill="1" applyBorder="1" applyAlignment="1">
      <alignment horizontal="left" vertical="center" wrapText="1"/>
    </xf>
    <xf numFmtId="57" fontId="11" fillId="2" borderId="8" xfId="1" applyNumberFormat="1" applyFont="1" applyFill="1" applyBorder="1" applyAlignment="1">
      <alignment horizontal="left" vertical="center" wrapText="1"/>
    </xf>
    <xf numFmtId="57" fontId="11" fillId="2" borderId="6" xfId="1" applyNumberFormat="1" applyFont="1" applyFill="1" applyBorder="1" applyAlignment="1" applyProtection="1">
      <alignment horizontal="left" vertical="center" wrapText="1"/>
      <protection locked="0"/>
    </xf>
    <xf numFmtId="38" fontId="11" fillId="4" borderId="13" xfId="1" applyFont="1" applyFill="1" applyBorder="1" applyAlignment="1">
      <alignment horizontal="center" vertical="center" wrapText="1"/>
    </xf>
    <xf numFmtId="0" fontId="11" fillId="4" borderId="15" xfId="0" applyFont="1" applyFill="1" applyBorder="1" applyAlignment="1">
      <alignment horizontal="left" vertical="center" wrapText="1"/>
    </xf>
    <xf numFmtId="57" fontId="11" fillId="4" borderId="15" xfId="0" applyNumberFormat="1" applyFont="1" applyFill="1" applyBorder="1" applyAlignment="1">
      <alignment horizontal="right" vertical="center" wrapText="1"/>
    </xf>
    <xf numFmtId="0" fontId="11" fillId="4" borderId="15" xfId="1" applyNumberFormat="1" applyFont="1" applyFill="1" applyBorder="1" applyAlignment="1">
      <alignment horizontal="left" vertical="center" wrapText="1"/>
    </xf>
    <xf numFmtId="38" fontId="11" fillId="4" borderId="15" xfId="1" applyFont="1" applyFill="1" applyBorder="1" applyAlignment="1">
      <alignment horizontal="left" vertical="center" wrapText="1"/>
    </xf>
    <xf numFmtId="12" fontId="11" fillId="4" borderId="15" xfId="1" applyNumberFormat="1" applyFont="1" applyFill="1" applyBorder="1" applyAlignment="1">
      <alignment horizontal="center" vertical="center" wrapText="1"/>
    </xf>
    <xf numFmtId="177" fontId="11" fillId="4" borderId="15" xfId="1" applyNumberFormat="1" applyFont="1" applyFill="1" applyBorder="1" applyAlignment="1">
      <alignment vertical="center" wrapText="1"/>
    </xf>
    <xf numFmtId="178" fontId="11" fillId="4" borderId="15" xfId="1" applyNumberFormat="1" applyFont="1" applyFill="1" applyBorder="1" applyAlignment="1">
      <alignment vertical="center" wrapText="1"/>
    </xf>
    <xf numFmtId="57" fontId="11" fillId="4" borderId="15" xfId="1" applyNumberFormat="1" applyFont="1" applyFill="1" applyBorder="1" applyAlignment="1">
      <alignment horizontal="left" vertical="center" wrapText="1"/>
    </xf>
    <xf numFmtId="38" fontId="11" fillId="4" borderId="14" xfId="1" applyFont="1" applyFill="1" applyBorder="1" applyAlignment="1">
      <alignment horizontal="left" vertical="center" wrapText="1"/>
    </xf>
    <xf numFmtId="38" fontId="11" fillId="4" borderId="10" xfId="1" applyFont="1" applyFill="1" applyBorder="1" applyAlignment="1">
      <alignment horizontal="center" vertical="center" wrapText="1"/>
    </xf>
    <xf numFmtId="0" fontId="11" fillId="4" borderId="1" xfId="0" applyFont="1" applyFill="1" applyBorder="1" applyAlignment="1">
      <alignment horizontal="left" vertical="center" wrapText="1"/>
    </xf>
    <xf numFmtId="57" fontId="11" fillId="4" borderId="1" xfId="0" applyNumberFormat="1" applyFont="1" applyFill="1" applyBorder="1" applyAlignment="1">
      <alignment horizontal="right" vertical="center" wrapText="1"/>
    </xf>
    <xf numFmtId="0" fontId="11" fillId="0" borderId="1" xfId="1" applyNumberFormat="1" applyFont="1" applyFill="1" applyBorder="1" applyAlignment="1">
      <alignment horizontal="left" vertical="center" wrapText="1"/>
    </xf>
    <xf numFmtId="38" fontId="11" fillId="4" borderId="1" xfId="1" applyFont="1" applyFill="1" applyBorder="1" applyAlignment="1">
      <alignment horizontal="left" vertical="center" wrapText="1"/>
    </xf>
    <xf numFmtId="12" fontId="11" fillId="4" borderId="1" xfId="1" applyNumberFormat="1" applyFont="1" applyFill="1" applyBorder="1" applyAlignment="1">
      <alignment horizontal="center" vertical="center" wrapText="1"/>
    </xf>
    <xf numFmtId="177" fontId="11" fillId="4" borderId="1" xfId="1" applyNumberFormat="1" applyFont="1" applyFill="1" applyBorder="1" applyAlignment="1">
      <alignment vertical="center" wrapText="1"/>
    </xf>
    <xf numFmtId="177" fontId="11" fillId="4" borderId="11" xfId="1" applyNumberFormat="1" applyFont="1" applyFill="1" applyBorder="1" applyAlignment="1">
      <alignment horizontal="center" vertical="center" wrapText="1"/>
    </xf>
    <xf numFmtId="177" fontId="11" fillId="4" borderId="9" xfId="1" applyNumberFormat="1" applyFont="1" applyFill="1" applyBorder="1" applyAlignment="1">
      <alignment vertical="center" wrapText="1"/>
    </xf>
    <xf numFmtId="57" fontId="11" fillId="4" borderId="10" xfId="1" applyNumberFormat="1" applyFont="1" applyFill="1" applyBorder="1" applyAlignment="1">
      <alignment horizontal="left" vertical="center" wrapText="1"/>
    </xf>
    <xf numFmtId="57" fontId="11" fillId="2" borderId="7" xfId="0" applyNumberFormat="1" applyFont="1" applyFill="1" applyBorder="1" applyAlignment="1" applyProtection="1">
      <alignment horizontal="left" vertical="center" wrapText="1"/>
      <protection locked="0"/>
    </xf>
    <xf numFmtId="38" fontId="11" fillId="4" borderId="3" xfId="1" applyFont="1" applyFill="1" applyBorder="1" applyAlignment="1">
      <alignment horizontal="center" vertical="center" wrapText="1"/>
    </xf>
    <xf numFmtId="0" fontId="11" fillId="4" borderId="4" xfId="0" applyFont="1" applyFill="1" applyBorder="1" applyAlignment="1">
      <alignment horizontal="left" vertical="center" wrapText="1"/>
    </xf>
    <xf numFmtId="57" fontId="11" fillId="4" borderId="4" xfId="0" applyNumberFormat="1" applyFont="1" applyFill="1" applyBorder="1" applyAlignment="1">
      <alignment horizontal="right" vertical="center" wrapText="1"/>
    </xf>
    <xf numFmtId="57" fontId="11" fillId="4" borderId="4" xfId="0" applyNumberFormat="1" applyFont="1" applyFill="1" applyBorder="1" applyAlignment="1">
      <alignment horizontal="left" vertical="center" wrapText="1"/>
    </xf>
    <xf numFmtId="0" fontId="11" fillId="4" borderId="4" xfId="1" applyNumberFormat="1" applyFont="1" applyFill="1" applyBorder="1" applyAlignment="1">
      <alignment horizontal="left" vertical="center" wrapText="1"/>
    </xf>
    <xf numFmtId="38" fontId="11" fillId="4" borderId="4" xfId="1" applyFont="1" applyFill="1" applyBorder="1" applyAlignment="1">
      <alignment horizontal="left" vertical="center" wrapText="1"/>
    </xf>
    <xf numFmtId="12" fontId="11" fillId="4" borderId="4" xfId="1" applyNumberFormat="1" applyFont="1" applyFill="1" applyBorder="1" applyAlignment="1">
      <alignment horizontal="center" vertical="center" wrapText="1"/>
    </xf>
    <xf numFmtId="177" fontId="11" fillId="4" borderId="4" xfId="1" applyNumberFormat="1" applyFont="1" applyFill="1" applyBorder="1" applyAlignment="1">
      <alignment vertical="center" wrapText="1"/>
    </xf>
    <xf numFmtId="178" fontId="11" fillId="4" borderId="4" xfId="1" applyNumberFormat="1" applyFont="1" applyFill="1" applyBorder="1" applyAlignment="1">
      <alignment vertical="center" wrapText="1"/>
    </xf>
    <xf numFmtId="57" fontId="11" fillId="4" borderId="4" xfId="1" applyNumberFormat="1" applyFont="1" applyFill="1" applyBorder="1" applyAlignment="1">
      <alignment horizontal="left" vertical="center" wrapText="1"/>
    </xf>
    <xf numFmtId="38" fontId="11" fillId="4" borderId="5" xfId="1" applyFont="1" applyFill="1" applyBorder="1" applyAlignment="1">
      <alignment horizontal="left" vertical="center" wrapText="1"/>
    </xf>
    <xf numFmtId="0" fontId="11" fillId="0" borderId="15" xfId="1" applyNumberFormat="1" applyFont="1" applyFill="1" applyBorder="1" applyAlignment="1">
      <alignment horizontal="left" vertical="center" wrapText="1"/>
    </xf>
    <xf numFmtId="177" fontId="11" fillId="4" borderId="14" xfId="1" applyNumberFormat="1" applyFont="1" applyFill="1" applyBorder="1" applyAlignment="1">
      <alignment horizontal="center" vertical="center" wrapText="1"/>
    </xf>
    <xf numFmtId="177" fontId="11" fillId="4" borderId="12" xfId="1" applyNumberFormat="1" applyFont="1" applyFill="1" applyBorder="1" applyAlignment="1">
      <alignment vertical="center" wrapText="1"/>
    </xf>
    <xf numFmtId="57" fontId="11" fillId="4" borderId="12" xfId="1" applyNumberFormat="1" applyFont="1" applyFill="1" applyBorder="1" applyAlignment="1">
      <alignment horizontal="left" vertical="center" wrapText="1"/>
    </xf>
    <xf numFmtId="57" fontId="11" fillId="4" borderId="14" xfId="1" applyNumberFormat="1" applyFont="1" applyFill="1" applyBorder="1" applyAlignment="1">
      <alignment horizontal="left" vertical="center" wrapText="1"/>
    </xf>
    <xf numFmtId="57" fontId="11" fillId="4" borderId="13" xfId="1" applyNumberFormat="1" applyFont="1" applyFill="1" applyBorder="1" applyAlignment="1">
      <alignment horizontal="left" vertical="center" wrapText="1"/>
    </xf>
    <xf numFmtId="0" fontId="13" fillId="0" borderId="0" xfId="0" applyFont="1" applyAlignment="1">
      <alignment horizontal="left"/>
    </xf>
    <xf numFmtId="178" fontId="11" fillId="0" borderId="13" xfId="1" applyNumberFormat="1" applyFont="1" applyFill="1" applyBorder="1" applyAlignment="1" applyProtection="1">
      <alignment vertical="center" wrapText="1"/>
      <protection locked="0"/>
    </xf>
    <xf numFmtId="177" fontId="11" fillId="0" borderId="13" xfId="1" applyNumberFormat="1" applyFont="1" applyFill="1" applyBorder="1" applyAlignment="1" applyProtection="1">
      <alignment vertical="center" wrapText="1"/>
      <protection locked="0"/>
    </xf>
    <xf numFmtId="57" fontId="14" fillId="4" borderId="1" xfId="1" applyNumberFormat="1" applyFont="1" applyFill="1" applyBorder="1" applyAlignment="1">
      <alignment horizontal="right" vertical="center"/>
    </xf>
    <xf numFmtId="38" fontId="14" fillId="4" borderId="1" xfId="1" applyFont="1" applyFill="1" applyBorder="1" applyAlignment="1">
      <alignment horizontal="left" vertical="center"/>
    </xf>
    <xf numFmtId="176" fontId="4" fillId="3" borderId="3" xfId="0" applyNumberFormat="1" applyFont="1" applyFill="1" applyBorder="1" applyAlignment="1">
      <alignment horizontal="right" vertical="center"/>
    </xf>
    <xf numFmtId="0" fontId="0" fillId="0" borderId="4" xfId="0" applyBorder="1" applyAlignment="1">
      <alignment horizontal="right" vertical="center"/>
    </xf>
    <xf numFmtId="0" fontId="0" fillId="0" borderId="5" xfId="0" applyBorder="1" applyAlignment="1">
      <alignment horizontal="right" vertical="center"/>
    </xf>
    <xf numFmtId="40" fontId="4" fillId="3" borderId="7" xfId="1" applyNumberFormat="1" applyFont="1" applyFill="1"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9"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wrapText="1"/>
    </xf>
    <xf numFmtId="0" fontId="4" fillId="0" borderId="9" xfId="0" applyFont="1" applyBorder="1" applyAlignment="1">
      <alignment horizontal="center" vertical="center" wrapText="1"/>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xf numFmtId="0" fontId="0" fillId="0" borderId="9" xfId="0" applyBorder="1" applyAlignment="1">
      <alignment wrapText="1"/>
    </xf>
    <xf numFmtId="0" fontId="8" fillId="0" borderId="3" xfId="0" applyFont="1" applyBorder="1" applyAlignment="1">
      <alignment horizontal="center" vertical="center" wrapText="1"/>
    </xf>
    <xf numFmtId="0" fontId="0" fillId="0" borderId="4" xfId="0" applyBorder="1" applyAlignment="1"/>
    <xf numFmtId="0" fontId="0" fillId="0" borderId="5" xfId="0" applyBorder="1" applyAlignment="1"/>
    <xf numFmtId="0" fontId="8" fillId="0" borderId="10" xfId="0" applyFont="1" applyBorder="1" applyAlignment="1">
      <alignment horizontal="center" vertical="center" wrapText="1"/>
    </xf>
    <xf numFmtId="0" fontId="0" fillId="0" borderId="1" xfId="0" applyBorder="1" applyAlignment="1"/>
    <xf numFmtId="0" fontId="0" fillId="0" borderId="11" xfId="0" applyBorder="1" applyAlignment="1"/>
    <xf numFmtId="0" fontId="0" fillId="0" borderId="7" xfId="0" applyBorder="1" applyAlignment="1"/>
  </cellXfs>
  <cellStyles count="2">
    <cellStyle name="桁区切り" xfId="1"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xdr:col>
      <xdr:colOff>321735</xdr:colOff>
      <xdr:row>11</xdr:row>
      <xdr:rowOff>105833</xdr:rowOff>
    </xdr:from>
    <xdr:to>
      <xdr:col>3</xdr:col>
      <xdr:colOff>46567</xdr:colOff>
      <xdr:row>25</xdr:row>
      <xdr:rowOff>59267</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5655735" y="2349500"/>
          <a:ext cx="4444999" cy="2027767"/>
        </a:xfrm>
        <a:prstGeom prst="roundRect">
          <a:avLst>
            <a:gd name="adj" fmla="val 9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欄）に「１区分」に対応するための種目を決めるため、リストに名前を設定する。</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例）へき地診療所の場合、</a:t>
          </a:r>
          <a:r>
            <a:rPr kumimoji="1" lang="en-US" altLang="ja-JP" sz="1100">
              <a:solidFill>
                <a:srgbClr val="FF0000"/>
              </a:solidFill>
            </a:rPr>
            <a:t>B7</a:t>
          </a:r>
          <a:r>
            <a:rPr kumimoji="1" lang="ja-JP" altLang="en-US" sz="1100">
              <a:solidFill>
                <a:srgbClr val="FF0000"/>
              </a:solidFill>
            </a:rPr>
            <a:t>：</a:t>
          </a:r>
          <a:r>
            <a:rPr kumimoji="1" lang="en-US" altLang="ja-JP" sz="1100">
              <a:solidFill>
                <a:srgbClr val="FF0000"/>
              </a:solidFill>
            </a:rPr>
            <a:t>D7</a:t>
          </a:r>
          <a:r>
            <a:rPr kumimoji="1" lang="ja-JP" altLang="en-US" sz="1100">
              <a:solidFill>
                <a:srgbClr val="FF0000"/>
              </a:solidFill>
            </a:rPr>
            <a:t>を選択して、コマンドの数式の名前から「選択範囲から作成」→「左端列」にチェック</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欄）にデータ入力規則を設定</a:t>
          </a:r>
          <a:endParaRPr kumimoji="1" lang="en-US" altLang="ja-JP" sz="1100">
            <a:solidFill>
              <a:srgbClr val="FF0000"/>
            </a:solidFill>
          </a:endParaRPr>
        </a:p>
        <a:p>
          <a:pPr algn="l"/>
          <a:r>
            <a:rPr kumimoji="1" lang="ja-JP" altLang="en-US" sz="1100">
              <a:solidFill>
                <a:srgbClr val="FF0000"/>
              </a:solidFill>
            </a:rPr>
            <a:t>「リスト」→元の値に「</a:t>
          </a:r>
          <a:r>
            <a:rPr kumimoji="1" lang="en-US" altLang="ja-JP" sz="1100">
              <a:solidFill>
                <a:srgbClr val="FF0000"/>
              </a:solidFill>
            </a:rPr>
            <a:t>=INDIRECT(I6)</a:t>
          </a:r>
          <a:r>
            <a:rPr kumimoji="1" lang="ja-JP" altLang="en-US" sz="1100">
              <a:solidFill>
                <a:srgbClr val="FF0000"/>
              </a:solidFill>
            </a:rPr>
            <a:t>」</a:t>
          </a:r>
          <a:endParaRPr kumimoji="1" lang="en-US" altLang="ja-JP" sz="1100">
            <a:solidFill>
              <a:srgbClr val="FF0000"/>
            </a:solidFill>
          </a:endParaRPr>
        </a:p>
        <a:p>
          <a:pPr algn="l"/>
          <a:endParaRPr kumimoji="1" lang="en-US" altLang="ja-JP" sz="1100">
            <a:solidFill>
              <a:srgbClr val="FF0000"/>
            </a:solidFill>
          </a:endParaRPr>
        </a:p>
        <a:p>
          <a:pPr algn="l"/>
          <a:endParaRPr kumimoji="1" lang="ja-JP" altLang="en-US" sz="11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pageSetUpPr fitToPage="1"/>
  </sheetPr>
  <dimension ref="A1:AG26"/>
  <sheetViews>
    <sheetView showGridLines="0" view="pageBreakPreview" zoomScale="59" zoomScaleNormal="75" zoomScaleSheetLayoutView="59" workbookViewId="0">
      <pane xSplit="14" ySplit="6" topLeftCell="S7" activePane="bottomRight" state="frozen"/>
      <selection pane="topRight" activeCell="O1" sqref="O1"/>
      <selection pane="bottomLeft" activeCell="A7" sqref="A7"/>
      <selection pane="bottomRight" activeCell="AF12" sqref="AF12:AG12"/>
    </sheetView>
  </sheetViews>
  <sheetFormatPr defaultColWidth="9" defaultRowHeight="12" outlineLevelCol="1" x14ac:dyDescent="0.15"/>
  <cols>
    <col min="1" max="1" width="6" style="1" customWidth="1" outlineLevel="1"/>
    <col min="2" max="2" width="9" style="1"/>
    <col min="3" max="3" width="9.125" style="5" hidden="1" customWidth="1" outlineLevel="1"/>
    <col min="4" max="4" width="13.625" style="1" hidden="1" customWidth="1" outlineLevel="1"/>
    <col min="5" max="5" width="9.125" style="1" hidden="1" customWidth="1" outlineLevel="1"/>
    <col min="6" max="6" width="13.625" style="1" hidden="1" customWidth="1" outlineLevel="1"/>
    <col min="7" max="7" width="13.625" style="1" customWidth="1" collapsed="1"/>
    <col min="8" max="8" width="12.75" style="1" bestFit="1" customWidth="1"/>
    <col min="9" max="9" width="31.25" style="5" customWidth="1"/>
    <col min="10" max="10" width="28.25" style="5" customWidth="1"/>
    <col min="11" max="12" width="9.375" style="5" customWidth="1" outlineLevel="1"/>
    <col min="13" max="13" width="24.625" style="1" customWidth="1"/>
    <col min="14" max="15" width="12.625" style="1" customWidth="1"/>
    <col min="16" max="16" width="8.625" style="1" customWidth="1"/>
    <col min="17" max="25" width="12.625" style="1" customWidth="1"/>
    <col min="26" max="29" width="12.625" style="1" hidden="1" customWidth="1" outlineLevel="1"/>
    <col min="30" max="30" width="9" style="1" hidden="1" customWidth="1" outlineLevel="1"/>
    <col min="31" max="31" width="13.125" style="1" hidden="1" customWidth="1" outlineLevel="1"/>
    <col min="32" max="32" width="12.625" style="1" customWidth="1" collapsed="1"/>
    <col min="33" max="33" width="40.625" style="1" customWidth="1"/>
    <col min="34" max="16384" width="9" style="1"/>
  </cols>
  <sheetData>
    <row r="1" spans="1:33" s="10" customFormat="1" ht="24" x14ac:dyDescent="0.15">
      <c r="A1" s="31"/>
      <c r="B1" s="203" t="s">
        <v>96</v>
      </c>
      <c r="C1" s="203"/>
      <c r="D1" s="203"/>
      <c r="E1" s="203"/>
      <c r="F1" s="203"/>
      <c r="G1" s="203"/>
      <c r="H1" s="203"/>
      <c r="I1" s="203"/>
      <c r="J1" s="203"/>
      <c r="K1" s="204" t="s">
        <v>58</v>
      </c>
      <c r="L1" s="204"/>
      <c r="M1" s="204"/>
      <c r="N1" s="204"/>
      <c r="O1" s="9"/>
      <c r="P1" s="9"/>
      <c r="Q1" s="9"/>
      <c r="R1" s="9"/>
      <c r="S1" s="9"/>
      <c r="T1" s="9"/>
      <c r="U1" s="9"/>
      <c r="V1" s="9"/>
      <c r="W1" s="9"/>
      <c r="X1" s="9"/>
      <c r="Y1" s="9"/>
      <c r="Z1" s="9"/>
      <c r="AA1" s="9"/>
      <c r="AB1" s="11"/>
      <c r="AC1" s="12"/>
    </row>
    <row r="2" spans="1:33" s="2" customFormat="1" ht="13.5" x14ac:dyDescent="0.15">
      <c r="A2" s="35"/>
      <c r="B2" s="36"/>
      <c r="C2" s="37"/>
      <c r="D2" s="38"/>
      <c r="E2" s="37"/>
      <c r="F2" s="38"/>
      <c r="G2" s="36"/>
      <c r="H2" s="36"/>
      <c r="I2" s="39"/>
      <c r="J2" s="39"/>
      <c r="K2" s="39"/>
      <c r="L2" s="39"/>
      <c r="M2" s="35"/>
      <c r="N2" s="40"/>
      <c r="O2" s="41" t="s">
        <v>0</v>
      </c>
      <c r="P2" s="41" t="s">
        <v>1</v>
      </c>
      <c r="Q2" s="41" t="s">
        <v>2</v>
      </c>
      <c r="R2" s="41" t="s">
        <v>3</v>
      </c>
      <c r="S2" s="205" t="s">
        <v>4</v>
      </c>
      <c r="T2" s="206"/>
      <c r="U2" s="207"/>
      <c r="V2" s="41" t="s">
        <v>5</v>
      </c>
      <c r="W2" s="41" t="s">
        <v>6</v>
      </c>
      <c r="X2" s="41" t="s">
        <v>7</v>
      </c>
      <c r="Y2" s="41" t="s">
        <v>8</v>
      </c>
      <c r="Z2" s="42" t="s">
        <v>9</v>
      </c>
      <c r="AA2" s="41" t="s">
        <v>10</v>
      </c>
      <c r="AB2" s="41" t="s">
        <v>11</v>
      </c>
      <c r="AC2" s="41" t="s">
        <v>12</v>
      </c>
      <c r="AD2" s="43"/>
      <c r="AE2" s="44"/>
      <c r="AF2" s="35"/>
      <c r="AG2" s="35"/>
    </row>
    <row r="3" spans="1:33" s="2" customFormat="1" ht="36" x14ac:dyDescent="0.15">
      <c r="A3" s="45" t="s">
        <v>24</v>
      </c>
      <c r="B3" s="46" t="s">
        <v>13</v>
      </c>
      <c r="C3" s="47" t="s">
        <v>21</v>
      </c>
      <c r="D3" s="48"/>
      <c r="E3" s="47" t="s">
        <v>14</v>
      </c>
      <c r="F3" s="48"/>
      <c r="G3" s="49" t="s">
        <v>15</v>
      </c>
      <c r="H3" s="49" t="s">
        <v>53</v>
      </c>
      <c r="I3" s="50" t="s">
        <v>25</v>
      </c>
      <c r="J3" s="45" t="s">
        <v>26</v>
      </c>
      <c r="K3" s="45" t="s">
        <v>44</v>
      </c>
      <c r="L3" s="45" t="s">
        <v>65</v>
      </c>
      <c r="M3" s="50" t="s">
        <v>27</v>
      </c>
      <c r="N3" s="51" t="s">
        <v>28</v>
      </c>
      <c r="O3" s="51" t="s">
        <v>16</v>
      </c>
      <c r="P3" s="52" t="s">
        <v>29</v>
      </c>
      <c r="Q3" s="51" t="s">
        <v>17</v>
      </c>
      <c r="R3" s="53" t="s">
        <v>38</v>
      </c>
      <c r="S3" s="208" t="s">
        <v>30</v>
      </c>
      <c r="T3" s="209"/>
      <c r="U3" s="210"/>
      <c r="V3" s="51" t="s">
        <v>31</v>
      </c>
      <c r="W3" s="52" t="s">
        <v>39</v>
      </c>
      <c r="X3" s="52" t="s">
        <v>40</v>
      </c>
      <c r="Y3" s="52" t="s">
        <v>41</v>
      </c>
      <c r="Z3" s="45" t="s">
        <v>32</v>
      </c>
      <c r="AA3" s="52" t="s">
        <v>33</v>
      </c>
      <c r="AB3" s="52" t="s">
        <v>34</v>
      </c>
      <c r="AC3" s="52" t="s">
        <v>35</v>
      </c>
      <c r="AD3" s="54" t="s">
        <v>18</v>
      </c>
      <c r="AE3" s="55"/>
      <c r="AF3" s="50" t="s">
        <v>36</v>
      </c>
      <c r="AG3" s="50" t="s">
        <v>37</v>
      </c>
    </row>
    <row r="4" spans="1:33" s="3" customFormat="1" x14ac:dyDescent="0.15">
      <c r="A4" s="56"/>
      <c r="B4" s="57"/>
      <c r="C4" s="58"/>
      <c r="D4" s="59"/>
      <c r="E4" s="58"/>
      <c r="F4" s="59"/>
      <c r="G4" s="58"/>
      <c r="H4" s="58"/>
      <c r="I4" s="56"/>
      <c r="J4" s="60"/>
      <c r="K4" s="60"/>
      <c r="L4" s="60"/>
      <c r="M4" s="61"/>
      <c r="N4" s="60"/>
      <c r="O4" s="61"/>
      <c r="P4" s="61"/>
      <c r="Q4" s="62"/>
      <c r="R4" s="62"/>
      <c r="S4" s="61" t="s">
        <v>72</v>
      </c>
      <c r="T4" s="61" t="s">
        <v>66</v>
      </c>
      <c r="U4" s="61" t="s">
        <v>73</v>
      </c>
      <c r="V4" s="61"/>
      <c r="W4" s="61"/>
      <c r="X4" s="61"/>
      <c r="Y4" s="61"/>
      <c r="Z4" s="63"/>
      <c r="AA4" s="61"/>
      <c r="AB4" s="61"/>
      <c r="AC4" s="64"/>
      <c r="AD4" s="60"/>
      <c r="AE4" s="65"/>
      <c r="AF4" s="66" t="s">
        <v>19</v>
      </c>
      <c r="AG4" s="56"/>
    </row>
    <row r="5" spans="1:33" s="32" customFormat="1" x14ac:dyDescent="0.15">
      <c r="A5" s="102"/>
      <c r="B5" s="103"/>
      <c r="C5" s="104"/>
      <c r="D5" s="104"/>
      <c r="E5" s="104"/>
      <c r="F5" s="104"/>
      <c r="G5" s="104"/>
      <c r="H5" s="104"/>
      <c r="I5" s="105"/>
      <c r="J5" s="105"/>
      <c r="K5" s="105"/>
      <c r="L5" s="105"/>
      <c r="M5" s="102"/>
      <c r="N5" s="106"/>
      <c r="O5" s="107" t="s">
        <v>20</v>
      </c>
      <c r="P5" s="107" t="s">
        <v>20</v>
      </c>
      <c r="Q5" s="107" t="s">
        <v>20</v>
      </c>
      <c r="R5" s="107" t="s">
        <v>20</v>
      </c>
      <c r="S5" s="107" t="s">
        <v>20</v>
      </c>
      <c r="T5" s="107"/>
      <c r="U5" s="107"/>
      <c r="V5" s="107" t="s">
        <v>20</v>
      </c>
      <c r="W5" s="107" t="s">
        <v>20</v>
      </c>
      <c r="X5" s="107" t="s">
        <v>20</v>
      </c>
      <c r="Y5" s="107" t="s">
        <v>20</v>
      </c>
      <c r="Z5" s="108" t="s">
        <v>20</v>
      </c>
      <c r="AA5" s="107" t="s">
        <v>20</v>
      </c>
      <c r="AB5" s="107" t="s">
        <v>20</v>
      </c>
      <c r="AC5" s="107" t="s">
        <v>20</v>
      </c>
      <c r="AD5" s="109"/>
      <c r="AE5" s="110"/>
      <c r="AF5" s="102"/>
      <c r="AG5" s="102"/>
    </row>
    <row r="6" spans="1:33" s="32" customFormat="1" x14ac:dyDescent="0.15">
      <c r="A6" s="84"/>
      <c r="B6" s="85"/>
      <c r="C6" s="86"/>
      <c r="D6" s="86"/>
      <c r="E6" s="86"/>
      <c r="F6" s="86"/>
      <c r="G6" s="86"/>
      <c r="H6" s="86"/>
      <c r="I6" s="87"/>
      <c r="J6" s="87"/>
      <c r="K6" s="87"/>
      <c r="L6" s="87"/>
      <c r="M6" s="84"/>
      <c r="N6" s="88"/>
      <c r="O6" s="89"/>
      <c r="P6" s="89"/>
      <c r="Q6" s="89"/>
      <c r="R6" s="89"/>
      <c r="S6" s="89"/>
      <c r="T6" s="89"/>
      <c r="U6" s="89"/>
      <c r="V6" s="89"/>
      <c r="W6" s="89"/>
      <c r="X6" s="89"/>
      <c r="Y6" s="89"/>
      <c r="Z6" s="90"/>
      <c r="AA6" s="89"/>
      <c r="AB6" s="89"/>
      <c r="AC6" s="89"/>
      <c r="AD6" s="91"/>
      <c r="AE6" s="92"/>
      <c r="AF6" s="84"/>
      <c r="AG6" s="84"/>
    </row>
    <row r="7" spans="1:33" s="4" customFormat="1" ht="24.95" customHeight="1" x14ac:dyDescent="0.15">
      <c r="A7" s="114">
        <v>1</v>
      </c>
      <c r="B7" s="115" t="s">
        <v>22</v>
      </c>
      <c r="C7" s="116"/>
      <c r="D7" s="115"/>
      <c r="E7" s="117"/>
      <c r="F7" s="115"/>
      <c r="G7" s="115" t="s">
        <v>22</v>
      </c>
      <c r="H7" s="115" t="s">
        <v>61</v>
      </c>
      <c r="I7" s="118" t="str">
        <f>IFERROR(VLOOKUP(H7,事業区分!$B$9:$C$10,2,FALSE),"")</f>
        <v/>
      </c>
      <c r="J7" s="119" t="s">
        <v>76</v>
      </c>
      <c r="K7" s="120" t="str">
        <f>IFERROR(VLOOKUP(I7,補助率!$B$5:$C$5,2,FALSE),"")</f>
        <v/>
      </c>
      <c r="L7" s="120" t="str">
        <f>IFERROR(VLOOKUP(H7,事業区分!$B$9:$H$10,7,FALSE),"")</f>
        <v/>
      </c>
      <c r="M7" s="119" t="s">
        <v>79</v>
      </c>
      <c r="N7" s="115" t="s">
        <v>80</v>
      </c>
      <c r="O7" s="121">
        <v>82000000</v>
      </c>
      <c r="P7" s="121">
        <v>0</v>
      </c>
      <c r="Q7" s="122">
        <f t="shared" ref="Q7:Q9" si="0">IF(O7-P7=0,"",O7-P7)</f>
        <v>82000000</v>
      </c>
      <c r="R7" s="121">
        <v>82000000</v>
      </c>
      <c r="S7" s="121">
        <v>120000000</v>
      </c>
      <c r="T7" s="121" t="str">
        <f>IF(OR(S7=120000000,S7=60000000,S7=180000000,S7=905000,S7=16500000),"－","")</f>
        <v>－</v>
      </c>
      <c r="U7" s="123">
        <f>IFERROR(IF(T7="－",S7,S7*T7),"")</f>
        <v>120000000</v>
      </c>
      <c r="V7" s="124">
        <f>IF(MIN(R7,U7)=0,"",MIN(R7,U7))</f>
        <v>82000000</v>
      </c>
      <c r="W7" s="121" t="str">
        <f>IF(L7=1,"－","")</f>
        <v/>
      </c>
      <c r="X7" s="125" t="str" cm="1">
        <f t="array" ref="X7">IFERROR(_xlfn.IFS(L7=1,MIN(Q7,V7),L7=2,MIN(Q7,V7,W7),L7=4,MIN(MIN(Q7,V7)*K7,W7),L7=6,MIN(MIN(Q7,V7)*1/2,W7)),"")</f>
        <v/>
      </c>
      <c r="Y7" s="122" t="str" cm="1">
        <f t="array" ref="Y7">IFERROR(ROUNDDOWN(_xlfn.IFS(OR(L7=1,L7=2),X7*K7,L7=4,X7,L7=6,X7*2/3),-3),"")</f>
        <v/>
      </c>
      <c r="Z7" s="126"/>
      <c r="AA7" s="127"/>
      <c r="AB7" s="124" t="str">
        <f>IFERROR(ROUNDDOWN(IF(#REF!=1,X7*K7,IF(#REF!=2,X7*K7,IF(#REF!=3,X7*2/3,IF(#REF!=4,X7,IF(#REF!=5,X7*1/2,""))))),-3),"")</f>
        <v/>
      </c>
      <c r="AC7" s="124" t="str">
        <f>IFERROR(AA7-AB7,"")</f>
        <v/>
      </c>
      <c r="AD7" s="128"/>
      <c r="AE7" s="129"/>
      <c r="AF7" s="130" t="s">
        <v>23</v>
      </c>
      <c r="AG7" s="119" t="s">
        <v>81</v>
      </c>
    </row>
    <row r="8" spans="1:33" s="4" customFormat="1" ht="24.95" customHeight="1" x14ac:dyDescent="0.15">
      <c r="A8" s="114">
        <v>2</v>
      </c>
      <c r="B8" s="131" t="s">
        <v>57</v>
      </c>
      <c r="C8" s="132"/>
      <c r="D8" s="131"/>
      <c r="E8" s="132"/>
      <c r="F8" s="133"/>
      <c r="G8" s="131" t="s">
        <v>82</v>
      </c>
      <c r="H8" s="115" t="s">
        <v>77</v>
      </c>
      <c r="I8" s="118" t="str">
        <f>IFERROR(VLOOKUP(H8,事業区分!$B$9:$C$10,2,FALSE),"")</f>
        <v/>
      </c>
      <c r="J8" s="119" t="s">
        <v>76</v>
      </c>
      <c r="K8" s="120" t="str">
        <f>IFERROR(VLOOKUP(I8,補助率!$B$5:$C$5,2,FALSE),"")</f>
        <v/>
      </c>
      <c r="L8" s="120" t="str">
        <f>IFERROR(VLOOKUP(H8,事業区分!$B$9:$H$10,7,FALSE),"")</f>
        <v/>
      </c>
      <c r="M8" s="134" t="s">
        <v>83</v>
      </c>
      <c r="N8" s="135" t="s">
        <v>84</v>
      </c>
      <c r="O8" s="136">
        <v>130000000</v>
      </c>
      <c r="P8" s="136">
        <v>0</v>
      </c>
      <c r="Q8" s="122">
        <f t="shared" si="0"/>
        <v>130000000</v>
      </c>
      <c r="R8" s="136">
        <v>130000000</v>
      </c>
      <c r="S8" s="136">
        <v>180000000</v>
      </c>
      <c r="T8" s="121" t="str">
        <f t="shared" ref="T8:T12" si="1">IF(OR(S8=120000000,S8=60000000,S8=180000000,S8=905000,S8=16500000),"－","")</f>
        <v>－</v>
      </c>
      <c r="U8" s="123">
        <f t="shared" ref="U8:U12" si="2">IFERROR(IF(T8="－",S8,S8*T8),"")</f>
        <v>180000000</v>
      </c>
      <c r="V8" s="124">
        <f t="shared" ref="V8:V12" si="3">IF(MIN(R8,U8)=0,"",MIN(R8,U8))</f>
        <v>130000000</v>
      </c>
      <c r="W8" s="121">
        <v>55000000</v>
      </c>
      <c r="X8" s="125" t="str" cm="1">
        <f t="array" ref="X8">IFERROR(_xlfn.IFS(L8=1,MIN(Q8,V8),L8=2,MIN(Q8,V8,W8),L8=4,MIN(MIN(Q8,V8)*K8,W8),L8=6,MIN(MIN(Q8,V8)*1/2,W8)),"")</f>
        <v/>
      </c>
      <c r="Y8" s="122" t="str" cm="1">
        <f t="array" ref="Y8">IFERROR(ROUNDDOWN(_xlfn.IFS(OR(L8=1,L8=2),X8*K8,L8=4,X8,L8=6,X8*2/3),-3),"")</f>
        <v/>
      </c>
      <c r="Z8" s="137"/>
      <c r="AA8" s="138"/>
      <c r="AB8" s="124" t="str">
        <f>IFERROR(ROUNDDOWN(IF(#REF!=1,X8*K8,IF(#REF!=2,X8*K8,IF(#REF!=3,X8*2/3,IF(#REF!=4,X8,IF(#REF!=5,X8*1/2,""))))),-3),"")</f>
        <v/>
      </c>
      <c r="AC8" s="124" t="str">
        <f t="shared" ref="AC8:AC12" si="4">IFERROR(AA8-AB8,"")</f>
        <v/>
      </c>
      <c r="AD8" s="139"/>
      <c r="AE8" s="140"/>
      <c r="AF8" s="141" t="s">
        <v>85</v>
      </c>
      <c r="AG8" s="134" t="s">
        <v>86</v>
      </c>
    </row>
    <row r="9" spans="1:33" s="4" customFormat="1" ht="24.95" customHeight="1" x14ac:dyDescent="0.15">
      <c r="A9" s="114">
        <v>3</v>
      </c>
      <c r="B9" s="115" t="s">
        <v>22</v>
      </c>
      <c r="C9" s="116"/>
      <c r="D9" s="115"/>
      <c r="E9" s="117"/>
      <c r="F9" s="115"/>
      <c r="G9" s="115" t="s">
        <v>22</v>
      </c>
      <c r="H9" s="115" t="s">
        <v>71</v>
      </c>
      <c r="I9" s="118" t="str">
        <f>IFERROR(VLOOKUP(H9,事業区分!$B$9:$C$10,2,FALSE),"")</f>
        <v/>
      </c>
      <c r="J9" s="119" t="s">
        <v>78</v>
      </c>
      <c r="K9" s="120" t="str">
        <f>IFERROR(VLOOKUP(I9,補助率!$B$5:$C$5,2,FALSE),"")</f>
        <v/>
      </c>
      <c r="L9" s="120" t="str">
        <f>IFERROR(VLOOKUP(H9,事業区分!$B$9:$H$10,7,FALSE),"")</f>
        <v/>
      </c>
      <c r="M9" s="119" t="s">
        <v>88</v>
      </c>
      <c r="N9" s="115" t="s">
        <v>80</v>
      </c>
      <c r="O9" s="136">
        <v>20000000</v>
      </c>
      <c r="P9" s="136">
        <v>0</v>
      </c>
      <c r="Q9" s="122">
        <f t="shared" si="0"/>
        <v>20000000</v>
      </c>
      <c r="R9" s="136">
        <v>20000000</v>
      </c>
      <c r="S9" s="136">
        <v>9350000</v>
      </c>
      <c r="T9" s="121">
        <v>2</v>
      </c>
      <c r="U9" s="123">
        <f t="shared" si="2"/>
        <v>18700000</v>
      </c>
      <c r="V9" s="124">
        <f t="shared" si="3"/>
        <v>18700000</v>
      </c>
      <c r="W9" s="121" t="str">
        <f t="shared" ref="W9:W11" si="5">IF(L9=1,"－","")</f>
        <v/>
      </c>
      <c r="X9" s="125" t="str" cm="1">
        <f t="array" ref="X9">IFERROR(_xlfn.IFS(L9=1,MIN(Q9,V9),L9=2,MIN(Q9,V9,W9),L9=4,MIN(MIN(Q9,V9)*K9,W9),L9=6,MIN(MIN(Q9,V9)*1/2,W9)),"")</f>
        <v/>
      </c>
      <c r="Y9" s="122" t="str" cm="1">
        <f t="array" ref="Y9">IFERROR(ROUNDDOWN(_xlfn.IFS(OR(L9=1,L9=2),X9*K9,L9=4,X9,L9=6,X9*2/3),-3),"")</f>
        <v/>
      </c>
      <c r="Z9" s="137"/>
      <c r="AA9" s="138"/>
      <c r="AB9" s="124" t="str">
        <f>IFERROR(ROUNDDOWN(IF(#REF!=1,X9*K9,IF(#REF!=2,X9*K9,IF(#REF!=3,X9*2/3,IF(#REF!=4,X9,IF(#REF!=5,X9*1/2,""))))),-3),"")</f>
        <v/>
      </c>
      <c r="AC9" s="124" t="str">
        <f t="shared" si="4"/>
        <v/>
      </c>
      <c r="AD9" s="139"/>
      <c r="AE9" s="140"/>
      <c r="AF9" s="130" t="s">
        <v>23</v>
      </c>
      <c r="AG9" s="119" t="s">
        <v>81</v>
      </c>
    </row>
    <row r="10" spans="1:33" s="4" customFormat="1" ht="24.95" customHeight="1" x14ac:dyDescent="0.15">
      <c r="A10" s="114">
        <v>4</v>
      </c>
      <c r="B10" s="131" t="s">
        <v>57</v>
      </c>
      <c r="C10" s="132"/>
      <c r="D10" s="131"/>
      <c r="E10" s="132"/>
      <c r="F10" s="133"/>
      <c r="G10" s="131" t="s">
        <v>82</v>
      </c>
      <c r="H10" s="115" t="s">
        <v>70</v>
      </c>
      <c r="I10" s="118" t="str">
        <f>IFERROR(VLOOKUP(H10,事業区分!$B$9:$C$10,2,FALSE),"")</f>
        <v/>
      </c>
      <c r="J10" s="119" t="s">
        <v>60</v>
      </c>
      <c r="K10" s="120" t="str">
        <f>IFERROR(VLOOKUP(I10,補助率!$B$5:$C$5,2,FALSE),"")</f>
        <v/>
      </c>
      <c r="L10" s="120" t="str">
        <f>IFERROR(VLOOKUP(H10,事業区分!$B$9:$H$10,7,FALSE),"")</f>
        <v/>
      </c>
      <c r="M10" s="134" t="s">
        <v>87</v>
      </c>
      <c r="N10" s="135" t="s">
        <v>84</v>
      </c>
      <c r="O10" s="136">
        <v>400000</v>
      </c>
      <c r="P10" s="136">
        <v>40000</v>
      </c>
      <c r="Q10" s="122">
        <f>IF(O10-P10=0,"",O10-P10)</f>
        <v>360000</v>
      </c>
      <c r="R10" s="136">
        <v>360000</v>
      </c>
      <c r="S10" s="136">
        <v>51400</v>
      </c>
      <c r="T10" s="121">
        <v>7</v>
      </c>
      <c r="U10" s="123">
        <f t="shared" si="2"/>
        <v>359800</v>
      </c>
      <c r="V10" s="124">
        <f t="shared" si="3"/>
        <v>359800</v>
      </c>
      <c r="W10" s="121">
        <v>325000</v>
      </c>
      <c r="X10" s="125" t="str" cm="1">
        <f t="array" ref="X10">IFERROR(_xlfn.IFS(L10=1,MIN(Q10,V10),L10=2,MIN(Q10,V10,W10),L10=4,MIN(MIN(Q10,V10)*K10,W10),L10=6,MIN(MIN(Q10,V10)*1/2,W10)),"")</f>
        <v/>
      </c>
      <c r="Y10" s="122" t="str" cm="1">
        <f t="array" ref="Y10">IFERROR(ROUNDDOWN(_xlfn.IFS(OR(L10=1,L10=2),X10*K10,L10=4,X10,L10=6,X10*2/3),-3),"")</f>
        <v/>
      </c>
      <c r="Z10" s="137"/>
      <c r="AA10" s="138"/>
      <c r="AB10" s="124" t="str">
        <f>IFERROR(ROUNDDOWN(IF(#REF!=1,X10*K10,IF(#REF!=2,X10*K10,IF(#REF!=3,X10*2/3,IF(#REF!=4,X10,IF(#REF!=5,X10*1/2,""))))),-3),"")</f>
        <v/>
      </c>
      <c r="AC10" s="124" t="str">
        <f t="shared" si="4"/>
        <v/>
      </c>
      <c r="AD10" s="139"/>
      <c r="AE10" s="140"/>
      <c r="AF10" s="141" t="s">
        <v>85</v>
      </c>
      <c r="AG10" s="134" t="s">
        <v>86</v>
      </c>
    </row>
    <row r="11" spans="1:33" s="4" customFormat="1" ht="24.95" customHeight="1" x14ac:dyDescent="0.15">
      <c r="A11" s="114">
        <v>5</v>
      </c>
      <c r="B11" s="115" t="s">
        <v>22</v>
      </c>
      <c r="C11" s="116"/>
      <c r="D11" s="115"/>
      <c r="E11" s="117"/>
      <c r="F11" s="115"/>
      <c r="G11" s="115" t="s">
        <v>22</v>
      </c>
      <c r="H11" s="115" t="s">
        <v>68</v>
      </c>
      <c r="I11" s="118" t="str">
        <f>IFERROR(VLOOKUP(H11,事業区分!$B$9:$C$10,2,FALSE),"")</f>
        <v>重点医師偏在対策支援区域における診療所の承継・開業支援事業</v>
      </c>
      <c r="J11" s="119" t="s">
        <v>55</v>
      </c>
      <c r="K11" s="120">
        <f>IFERROR(VLOOKUP(I11,補助率!$B$5:$C$5,2,FALSE),"")</f>
        <v>0.33333333333333331</v>
      </c>
      <c r="L11" s="120">
        <f>IFERROR(VLOOKUP(H11,事業区分!$B$9:$H$10,7,FALSE),"")</f>
        <v>1</v>
      </c>
      <c r="M11" s="119" t="s">
        <v>90</v>
      </c>
      <c r="N11" s="115" t="s">
        <v>80</v>
      </c>
      <c r="O11" s="136">
        <v>18000000</v>
      </c>
      <c r="P11" s="136">
        <v>0</v>
      </c>
      <c r="Q11" s="122">
        <f t="shared" ref="Q11:Q12" si="6">IF(O11-P11=0,"",O11-P11)</f>
        <v>18000000</v>
      </c>
      <c r="R11" s="136">
        <v>180000000</v>
      </c>
      <c r="S11" s="136">
        <v>16500000</v>
      </c>
      <c r="T11" s="121" t="str">
        <f t="shared" si="1"/>
        <v>－</v>
      </c>
      <c r="U11" s="123">
        <f t="shared" si="2"/>
        <v>16500000</v>
      </c>
      <c r="V11" s="124">
        <f t="shared" si="3"/>
        <v>16500000</v>
      </c>
      <c r="W11" s="121" t="str">
        <f t="shared" si="5"/>
        <v>－</v>
      </c>
      <c r="X11" s="125" cm="1">
        <f t="array" ref="X11">IFERROR(_xlfn.IFS(L11=1,MIN(Q11,V11),L11=2,MIN(Q11,V11,W11),L11=4,MIN(MIN(Q11,V11)*K11,W11),L11=6,MIN(MIN(Q11,V11)*1/2,W11)),"")</f>
        <v>16500000</v>
      </c>
      <c r="Y11" s="122" cm="1">
        <f t="array" ref="Y11">IFERROR(ROUNDDOWN(_xlfn.IFS(OR(L11=1,L11=2),X11*K11,L11=4,X11,L11=6,X11*2/3),-3),"")</f>
        <v>5500000</v>
      </c>
      <c r="Z11" s="137"/>
      <c r="AA11" s="138"/>
      <c r="AB11" s="124" t="str">
        <f>IFERROR(ROUNDDOWN(IF(#REF!=1,X11*K11,IF(#REF!=2,X11*K11,IF(#REF!=3,X11*2/3,IF(#REF!=4,X11,IF(#REF!=5,X11*1/2,""))))),-3),"")</f>
        <v/>
      </c>
      <c r="AC11" s="124" t="str">
        <f t="shared" si="4"/>
        <v/>
      </c>
      <c r="AD11" s="139"/>
      <c r="AE11" s="140"/>
      <c r="AF11" s="130" t="s">
        <v>23</v>
      </c>
      <c r="AG11" s="119" t="s">
        <v>81</v>
      </c>
    </row>
    <row r="12" spans="1:33" s="4" customFormat="1" ht="24.95" customHeight="1" x14ac:dyDescent="0.15">
      <c r="A12" s="142">
        <v>6</v>
      </c>
      <c r="B12" s="144" t="s">
        <v>57</v>
      </c>
      <c r="C12" s="143"/>
      <c r="D12" s="144"/>
      <c r="E12" s="143"/>
      <c r="F12" s="182"/>
      <c r="G12" s="144" t="s">
        <v>82</v>
      </c>
      <c r="H12" s="145" t="s">
        <v>69</v>
      </c>
      <c r="I12" s="146" t="str">
        <f>IFERROR(VLOOKUP(H12,事業区分!$B$9:$C$10,2,FALSE),"")</f>
        <v>重点医師偏在対策支援区域における診療所の承継・開業支援事業</v>
      </c>
      <c r="J12" s="147" t="s">
        <v>55</v>
      </c>
      <c r="K12" s="148">
        <f>IFERROR(VLOOKUP(I12,補助率!$B$5:$C$5,2,FALSE),"")</f>
        <v>0.33333333333333331</v>
      </c>
      <c r="L12" s="148">
        <f>IFERROR(VLOOKUP(H12,事業区分!$B$9:$H$10,7,FALSE),"")</f>
        <v>6</v>
      </c>
      <c r="M12" s="149" t="s">
        <v>89</v>
      </c>
      <c r="N12" s="150" t="s">
        <v>84</v>
      </c>
      <c r="O12" s="151">
        <v>20000000</v>
      </c>
      <c r="P12" s="151">
        <v>0</v>
      </c>
      <c r="Q12" s="152">
        <f t="shared" si="6"/>
        <v>20000000</v>
      </c>
      <c r="R12" s="151">
        <v>20000000</v>
      </c>
      <c r="S12" s="151">
        <v>16500000</v>
      </c>
      <c r="T12" s="153" t="str">
        <f t="shared" si="1"/>
        <v>－</v>
      </c>
      <c r="U12" s="154">
        <f t="shared" si="2"/>
        <v>16500000</v>
      </c>
      <c r="V12" s="155">
        <f t="shared" si="3"/>
        <v>16500000</v>
      </c>
      <c r="W12" s="153">
        <v>7500000</v>
      </c>
      <c r="X12" s="156" cm="1">
        <f t="array" ref="X12">IFERROR(_xlfn.IFS(L12=1,MIN(Q12,V12),L12=2,MIN(Q12,V12,W12),L12=4,MIN(MIN(Q12,V12)*K12,W12),L12=6,MIN(MIN(Q12,V12)*1/2,W12)),"")</f>
        <v>7500000</v>
      </c>
      <c r="Y12" s="152" cm="1">
        <f t="array" ref="Y12">IFERROR(ROUNDDOWN(_xlfn.IFS(OR(L12=1,L12=2),X12*K12,L12=4,X12,L12=6,X12*2/3),-3),"")</f>
        <v>5000000</v>
      </c>
      <c r="Z12" s="157"/>
      <c r="AA12" s="158"/>
      <c r="AB12" s="155" t="str">
        <f>IFERROR(ROUNDDOWN(IF(#REF!=1,X12*K12,IF(#REF!=2,X12*K12,IF(#REF!=3,X12*2/3,IF(#REF!=4,X12,IF(#REF!=5,X12*1/2,""))))),-3),"")</f>
        <v/>
      </c>
      <c r="AC12" s="155" t="str">
        <f t="shared" si="4"/>
        <v/>
      </c>
      <c r="AD12" s="159"/>
      <c r="AE12" s="160"/>
      <c r="AF12" s="161" t="s">
        <v>85</v>
      </c>
      <c r="AG12" s="149" t="s">
        <v>86</v>
      </c>
    </row>
    <row r="13" spans="1:33" s="4" customFormat="1" ht="24.95" customHeight="1" x14ac:dyDescent="0.15">
      <c r="A13" s="183"/>
      <c r="B13" s="184"/>
      <c r="C13" s="185"/>
      <c r="D13" s="184"/>
      <c r="E13" s="185"/>
      <c r="F13" s="186"/>
      <c r="G13" s="184"/>
      <c r="H13" s="184"/>
      <c r="I13" s="187"/>
      <c r="J13" s="188"/>
      <c r="K13" s="189"/>
      <c r="L13" s="189"/>
      <c r="M13" s="188"/>
      <c r="N13" s="188"/>
      <c r="O13" s="190"/>
      <c r="P13" s="190"/>
      <c r="Q13" s="190"/>
      <c r="R13" s="190"/>
      <c r="S13" s="190"/>
      <c r="T13" s="190"/>
      <c r="U13" s="190"/>
      <c r="V13" s="190"/>
      <c r="W13" s="190"/>
      <c r="X13" s="191"/>
      <c r="Y13" s="190"/>
      <c r="Z13" s="190"/>
      <c r="AA13" s="190"/>
      <c r="AB13" s="190"/>
      <c r="AC13" s="190"/>
      <c r="AD13" s="192"/>
      <c r="AE13" s="192"/>
      <c r="AF13" s="192"/>
      <c r="AG13" s="193"/>
    </row>
    <row r="14" spans="1:33" s="4" customFormat="1" ht="24.95" customHeight="1" x14ac:dyDescent="0.15">
      <c r="A14" s="162"/>
      <c r="B14" s="163"/>
      <c r="C14" s="164"/>
      <c r="D14" s="163"/>
      <c r="E14" s="164"/>
      <c r="F14" s="163"/>
      <c r="G14" s="163"/>
      <c r="H14" s="163"/>
      <c r="I14" s="194"/>
      <c r="J14" s="166"/>
      <c r="K14" s="167"/>
      <c r="L14" s="167"/>
      <c r="M14" s="166"/>
      <c r="N14" s="166"/>
      <c r="O14" s="168"/>
      <c r="P14" s="168"/>
      <c r="Q14" s="168"/>
      <c r="R14" s="168"/>
      <c r="S14" s="168"/>
      <c r="T14" s="168"/>
      <c r="U14" s="168"/>
      <c r="V14" s="195" t="s">
        <v>91</v>
      </c>
      <c r="W14" s="123">
        <f>SUBTOTAL(9,W7:W12)</f>
        <v>62825000</v>
      </c>
      <c r="X14" s="123">
        <f t="shared" ref="X14:Y14" si="7">SUBTOTAL(9,X7:X12)</f>
        <v>24000000</v>
      </c>
      <c r="Y14" s="123">
        <f t="shared" si="7"/>
        <v>10500000</v>
      </c>
      <c r="Z14" s="196"/>
      <c r="AA14" s="123"/>
      <c r="AB14" s="196"/>
      <c r="AC14" s="196"/>
      <c r="AD14" s="197"/>
      <c r="AE14" s="198"/>
      <c r="AF14" s="199"/>
      <c r="AG14" s="171"/>
    </row>
    <row r="15" spans="1:33" s="6" customFormat="1" ht="32.25" x14ac:dyDescent="0.3">
      <c r="B15" s="111" t="s">
        <v>95</v>
      </c>
      <c r="C15" s="112"/>
      <c r="D15" s="111"/>
      <c r="E15" s="111"/>
      <c r="F15" s="111"/>
      <c r="G15" s="111"/>
      <c r="H15" s="111"/>
      <c r="I15" s="7"/>
      <c r="J15" s="7"/>
      <c r="K15" s="7"/>
      <c r="L15" s="7"/>
      <c r="X15" s="1"/>
      <c r="Y15" s="1"/>
    </row>
    <row r="16" spans="1:33" ht="21" x14ac:dyDescent="0.2">
      <c r="B16" s="6"/>
      <c r="Y16" s="8"/>
    </row>
    <row r="17" spans="2:25" s="111" customFormat="1" ht="32.25" x14ac:dyDescent="0.3">
      <c r="B17" s="111" t="s">
        <v>93</v>
      </c>
      <c r="C17" s="112"/>
      <c r="I17" s="112"/>
      <c r="J17" s="112"/>
      <c r="K17" s="112"/>
      <c r="L17" s="112"/>
      <c r="Y17" s="113"/>
    </row>
    <row r="18" spans="2:25" s="111" customFormat="1" ht="32.25" x14ac:dyDescent="0.3">
      <c r="B18" s="111" t="s">
        <v>92</v>
      </c>
      <c r="C18" s="112"/>
      <c r="I18" s="112"/>
      <c r="J18" s="112"/>
      <c r="K18" s="112"/>
      <c r="L18" s="112"/>
      <c r="Y18" s="113"/>
    </row>
    <row r="19" spans="2:25" s="111" customFormat="1" ht="32.25" x14ac:dyDescent="0.3">
      <c r="B19" s="111" t="s">
        <v>99</v>
      </c>
      <c r="C19" s="112"/>
      <c r="I19" s="112"/>
      <c r="J19" s="112"/>
      <c r="K19" s="112"/>
      <c r="L19" s="112"/>
      <c r="Y19" s="113"/>
    </row>
    <row r="20" spans="2:25" s="111" customFormat="1" ht="32.25" x14ac:dyDescent="0.3">
      <c r="C20" s="112"/>
      <c r="G20" s="200" t="s">
        <v>98</v>
      </c>
      <c r="I20" s="112"/>
      <c r="J20" s="112"/>
      <c r="K20" s="112"/>
      <c r="L20" s="112"/>
    </row>
    <row r="21" spans="2:25" s="111" customFormat="1" ht="32.25" x14ac:dyDescent="0.3">
      <c r="B21" s="111" t="s">
        <v>94</v>
      </c>
      <c r="C21" s="112"/>
      <c r="G21" s="200"/>
      <c r="I21" s="112"/>
      <c r="J21" s="112"/>
      <c r="K21" s="112"/>
      <c r="L21" s="112"/>
    </row>
    <row r="22" spans="2:25" s="111" customFormat="1" ht="32.25" x14ac:dyDescent="0.3">
      <c r="B22" s="111" t="s">
        <v>100</v>
      </c>
      <c r="C22" s="112"/>
      <c r="G22" s="200"/>
      <c r="I22" s="112"/>
      <c r="J22" s="112"/>
      <c r="K22" s="112"/>
      <c r="L22" s="112"/>
    </row>
    <row r="23" spans="2:25" s="111" customFormat="1" ht="32.25" x14ac:dyDescent="0.3">
      <c r="C23" s="112"/>
      <c r="G23" s="200" t="s">
        <v>102</v>
      </c>
      <c r="I23" s="112"/>
      <c r="J23" s="112"/>
      <c r="K23" s="112"/>
      <c r="L23" s="112"/>
    </row>
    <row r="24" spans="2:25" s="111" customFormat="1" ht="32.25" x14ac:dyDescent="0.3">
      <c r="B24" s="111" t="s">
        <v>101</v>
      </c>
      <c r="C24" s="112"/>
      <c r="I24" s="112"/>
      <c r="J24" s="112"/>
      <c r="K24" s="112"/>
      <c r="L24" s="112"/>
    </row>
    <row r="25" spans="2:25" ht="21" x14ac:dyDescent="0.2">
      <c r="B25" s="6" t="s">
        <v>54</v>
      </c>
    </row>
    <row r="26" spans="2:25" ht="21" x14ac:dyDescent="0.2">
      <c r="B26" s="6" t="s">
        <v>56</v>
      </c>
    </row>
  </sheetData>
  <sheetProtection algorithmName="SHA-512" hashValue="zDVVyUCj5qpJ8NQgehaCADAzeJseF/IEpGQI8ftCIhhDkhaEgnNTkjHJqJ7Vd1nHP1ZutxLh56QrBf8UcbRXQw==" saltValue="2XlQVmLDQYdkydO6Q6Ebrw==" spinCount="100000" sheet="1" objects="1" scenarios="1" formatColumns="0" deleteRows="0" autoFilter="0"/>
  <autoFilter ref="A6:AG6"/>
  <mergeCells count="4">
    <mergeCell ref="B1:J1"/>
    <mergeCell ref="K1:N1"/>
    <mergeCell ref="S2:U2"/>
    <mergeCell ref="S3:U3"/>
  </mergeCells>
  <phoneticPr fontId="2"/>
  <dataValidations count="4">
    <dataValidation type="list" allowBlank="1" showInputMessage="1" showErrorMessage="1" sqref="K1:N1">
      <formula1>"事業計画総括表,交付申請総括表,実績報告総括表"</formula1>
    </dataValidation>
    <dataValidation type="list" allowBlank="1" showInputMessage="1" showErrorMessage="1" sqref="S7:S13">
      <formula1>INDIRECT(J7)</formula1>
    </dataValidation>
    <dataValidation type="list" allowBlank="1" showInputMessage="1" showErrorMessage="1" sqref="J7:J14">
      <formula1>INDIRECT(I7)</formula1>
    </dataValidation>
    <dataValidation type="list" allowBlank="1" showInputMessage="1" showErrorMessage="1" sqref="H7:H14">
      <formula1>交付の対象</formula1>
    </dataValidation>
  </dataValidations>
  <printOptions horizontalCentered="1"/>
  <pageMargins left="0.59055118110236227" right="0.59055118110236227" top="0.59055118110236227" bottom="0.59055118110236227" header="0.39370078740157483" footer="0.39370078740157483"/>
  <pageSetup paperSize="9" scale="38" fitToHeight="0" orientation="landscape" blackAndWhite="1" r:id="rId1"/>
  <headerFooter alignWithMargins="0">
    <oddFooter>&amp;C&amp;"ＭＳ ゴシック,標準"&amp;10&amp;P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G513"/>
  <sheetViews>
    <sheetView showGridLines="0" tabSelected="1" view="pageBreakPreview" zoomScale="75" zoomScaleNormal="75" zoomScaleSheetLayoutView="75" workbookViewId="0">
      <pane xSplit="14" ySplit="6" topLeftCell="P7" activePane="bottomRight" state="frozen"/>
      <selection pane="topRight" activeCell="O1" sqref="O1"/>
      <selection pane="bottomLeft" activeCell="A7" sqref="A7"/>
      <selection pane="bottomRight" activeCell="B1" sqref="B1:J1"/>
    </sheetView>
  </sheetViews>
  <sheetFormatPr defaultColWidth="9" defaultRowHeight="12" outlineLevelRow="5" outlineLevelCol="1" x14ac:dyDescent="0.15"/>
  <cols>
    <col min="1" max="1" width="10.125" style="1" customWidth="1" outlineLevel="1"/>
    <col min="2" max="2" width="9" style="1"/>
    <col min="3" max="3" width="9.125" style="5" hidden="1" customWidth="1" outlineLevel="1"/>
    <col min="4" max="4" width="13.625" style="1" hidden="1" customWidth="1" outlineLevel="1"/>
    <col min="5" max="5" width="9.125" style="1" hidden="1" customWidth="1" outlineLevel="1"/>
    <col min="6" max="6" width="13.625" style="1" hidden="1" customWidth="1" outlineLevel="1"/>
    <col min="7" max="7" width="13.625" style="1" customWidth="1" collapsed="1"/>
    <col min="8" max="8" width="13.25" style="1" customWidth="1"/>
    <col min="9" max="9" width="31.25" style="5" customWidth="1"/>
    <col min="10" max="10" width="28.25" style="5" customWidth="1"/>
    <col min="11" max="12" width="9.375" style="5" hidden="1" customWidth="1" outlineLevel="1"/>
    <col min="13" max="13" width="24.625" style="1" customWidth="1" collapsed="1"/>
    <col min="14" max="15" width="12.625" style="1" customWidth="1"/>
    <col min="16" max="16" width="8.625" style="1" customWidth="1"/>
    <col min="17" max="18" width="12.625" style="1" customWidth="1"/>
    <col min="19" max="25" width="12.625" style="1" hidden="1" customWidth="1"/>
    <col min="26" max="29" width="12.625" style="1" hidden="1" customWidth="1" outlineLevel="1"/>
    <col min="30" max="30" width="9" style="1" hidden="1" customWidth="1" outlineLevel="1"/>
    <col min="31" max="31" width="13.125" style="1" hidden="1" customWidth="1" outlineLevel="1"/>
    <col min="32" max="32" width="12.625" style="1" customWidth="1" collapsed="1"/>
    <col min="33" max="33" width="40.625" style="1" customWidth="1"/>
    <col min="34" max="16384" width="9" style="1"/>
  </cols>
  <sheetData>
    <row r="1" spans="1:33" s="10" customFormat="1" ht="24" x14ac:dyDescent="0.15">
      <c r="A1" s="31"/>
      <c r="B1" s="203" t="s">
        <v>97</v>
      </c>
      <c r="C1" s="203"/>
      <c r="D1" s="203"/>
      <c r="E1" s="203"/>
      <c r="F1" s="203"/>
      <c r="G1" s="203"/>
      <c r="H1" s="203"/>
      <c r="I1" s="203"/>
      <c r="J1" s="203"/>
      <c r="K1" s="204" t="s">
        <v>58</v>
      </c>
      <c r="L1" s="204"/>
      <c r="M1" s="204"/>
      <c r="N1" s="204"/>
      <c r="O1" s="9"/>
      <c r="P1" s="9"/>
      <c r="Q1" s="9"/>
      <c r="R1" s="9"/>
      <c r="S1" s="9"/>
      <c r="T1" s="9"/>
      <c r="U1" s="9"/>
      <c r="V1" s="9"/>
      <c r="W1" s="9"/>
      <c r="X1" s="9"/>
      <c r="Y1" s="9"/>
      <c r="Z1" s="9"/>
      <c r="AA1" s="9"/>
      <c r="AB1" s="11"/>
      <c r="AC1" s="12"/>
    </row>
    <row r="2" spans="1:33" s="2" customFormat="1" ht="13.5" x14ac:dyDescent="0.15">
      <c r="A2" s="35"/>
      <c r="B2" s="36"/>
      <c r="C2" s="37"/>
      <c r="D2" s="38"/>
      <c r="E2" s="37"/>
      <c r="F2" s="38"/>
      <c r="G2" s="36"/>
      <c r="H2" s="36"/>
      <c r="I2" s="39"/>
      <c r="J2" s="39"/>
      <c r="K2" s="39"/>
      <c r="L2" s="39"/>
      <c r="M2" s="35"/>
      <c r="N2" s="40"/>
      <c r="O2" s="41" t="s">
        <v>0</v>
      </c>
      <c r="P2" s="41" t="s">
        <v>1</v>
      </c>
      <c r="Q2" s="41" t="s">
        <v>2</v>
      </c>
      <c r="R2" s="41" t="s">
        <v>3</v>
      </c>
      <c r="S2" s="205" t="s">
        <v>4</v>
      </c>
      <c r="T2" s="206"/>
      <c r="U2" s="207"/>
      <c r="V2" s="41" t="s">
        <v>5</v>
      </c>
      <c r="W2" s="41" t="s">
        <v>6</v>
      </c>
      <c r="X2" s="41" t="s">
        <v>7</v>
      </c>
      <c r="Y2" s="41" t="s">
        <v>8</v>
      </c>
      <c r="Z2" s="42" t="s">
        <v>9</v>
      </c>
      <c r="AA2" s="41" t="s">
        <v>10</v>
      </c>
      <c r="AB2" s="41" t="s">
        <v>11</v>
      </c>
      <c r="AC2" s="41" t="s">
        <v>12</v>
      </c>
      <c r="AD2" s="43"/>
      <c r="AE2" s="44"/>
      <c r="AF2" s="35"/>
      <c r="AG2" s="35"/>
    </row>
    <row r="3" spans="1:33" s="2" customFormat="1" ht="48" x14ac:dyDescent="0.15">
      <c r="A3" s="45" t="s">
        <v>24</v>
      </c>
      <c r="B3" s="46" t="s">
        <v>13</v>
      </c>
      <c r="C3" s="47" t="s">
        <v>21</v>
      </c>
      <c r="D3" s="48"/>
      <c r="E3" s="47" t="s">
        <v>14</v>
      </c>
      <c r="F3" s="48"/>
      <c r="G3" s="49" t="s">
        <v>15</v>
      </c>
      <c r="H3" s="49" t="s">
        <v>53</v>
      </c>
      <c r="I3" s="50" t="s">
        <v>25</v>
      </c>
      <c r="J3" s="45" t="s">
        <v>26</v>
      </c>
      <c r="K3" s="45" t="s">
        <v>44</v>
      </c>
      <c r="L3" s="45" t="s">
        <v>65</v>
      </c>
      <c r="M3" s="50" t="s">
        <v>27</v>
      </c>
      <c r="N3" s="51" t="s">
        <v>28</v>
      </c>
      <c r="O3" s="51" t="s">
        <v>16</v>
      </c>
      <c r="P3" s="52" t="s">
        <v>29</v>
      </c>
      <c r="Q3" s="51" t="s">
        <v>17</v>
      </c>
      <c r="R3" s="53" t="s">
        <v>38</v>
      </c>
      <c r="S3" s="208" t="s">
        <v>30</v>
      </c>
      <c r="T3" s="209"/>
      <c r="U3" s="210"/>
      <c r="V3" s="51" t="s">
        <v>31</v>
      </c>
      <c r="W3" s="52" t="s">
        <v>39</v>
      </c>
      <c r="X3" s="52" t="s">
        <v>40</v>
      </c>
      <c r="Y3" s="52" t="s">
        <v>41</v>
      </c>
      <c r="Z3" s="45" t="s">
        <v>32</v>
      </c>
      <c r="AA3" s="52" t="s">
        <v>33</v>
      </c>
      <c r="AB3" s="52" t="s">
        <v>34</v>
      </c>
      <c r="AC3" s="52" t="s">
        <v>35</v>
      </c>
      <c r="AD3" s="54" t="s">
        <v>18</v>
      </c>
      <c r="AE3" s="55"/>
      <c r="AF3" s="50" t="s">
        <v>36</v>
      </c>
      <c r="AG3" s="50" t="s">
        <v>37</v>
      </c>
    </row>
    <row r="4" spans="1:33" s="3" customFormat="1" x14ac:dyDescent="0.15">
      <c r="A4" s="56"/>
      <c r="B4" s="57"/>
      <c r="C4" s="58"/>
      <c r="D4" s="59"/>
      <c r="E4" s="58"/>
      <c r="F4" s="59"/>
      <c r="G4" s="58"/>
      <c r="H4" s="58"/>
      <c r="I4" s="56"/>
      <c r="J4" s="60"/>
      <c r="K4" s="60"/>
      <c r="L4" s="60"/>
      <c r="M4" s="61"/>
      <c r="N4" s="60"/>
      <c r="O4" s="61"/>
      <c r="P4" s="61"/>
      <c r="Q4" s="62"/>
      <c r="R4" s="62"/>
      <c r="S4" s="61" t="s">
        <v>72</v>
      </c>
      <c r="T4" s="61" t="s">
        <v>66</v>
      </c>
      <c r="U4" s="61" t="s">
        <v>73</v>
      </c>
      <c r="V4" s="61"/>
      <c r="W4" s="61"/>
      <c r="X4" s="61"/>
      <c r="Y4" s="61"/>
      <c r="Z4" s="63"/>
      <c r="AA4" s="61"/>
      <c r="AB4" s="61"/>
      <c r="AC4" s="64"/>
      <c r="AD4" s="60"/>
      <c r="AE4" s="65"/>
      <c r="AF4" s="66" t="s">
        <v>19</v>
      </c>
      <c r="AG4" s="56"/>
    </row>
    <row r="5" spans="1:33" s="32" customFormat="1" x14ac:dyDescent="0.15">
      <c r="A5" s="102"/>
      <c r="B5" s="103"/>
      <c r="C5" s="104"/>
      <c r="D5" s="104"/>
      <c r="E5" s="104"/>
      <c r="F5" s="104"/>
      <c r="G5" s="104"/>
      <c r="H5" s="104"/>
      <c r="I5" s="105"/>
      <c r="J5" s="105"/>
      <c r="K5" s="105"/>
      <c r="L5" s="105"/>
      <c r="M5" s="102"/>
      <c r="N5" s="106"/>
      <c r="O5" s="107" t="s">
        <v>20</v>
      </c>
      <c r="P5" s="107" t="s">
        <v>20</v>
      </c>
      <c r="Q5" s="107" t="s">
        <v>20</v>
      </c>
      <c r="R5" s="107" t="s">
        <v>20</v>
      </c>
      <c r="S5" s="107" t="s">
        <v>20</v>
      </c>
      <c r="T5" s="107"/>
      <c r="U5" s="107"/>
      <c r="V5" s="107" t="s">
        <v>20</v>
      </c>
      <c r="W5" s="107" t="s">
        <v>20</v>
      </c>
      <c r="X5" s="107" t="s">
        <v>20</v>
      </c>
      <c r="Y5" s="107" t="s">
        <v>20</v>
      </c>
      <c r="Z5" s="108" t="s">
        <v>20</v>
      </c>
      <c r="AA5" s="107" t="s">
        <v>20</v>
      </c>
      <c r="AB5" s="107" t="s">
        <v>20</v>
      </c>
      <c r="AC5" s="107" t="s">
        <v>20</v>
      </c>
      <c r="AD5" s="109"/>
      <c r="AE5" s="110"/>
      <c r="AF5" s="102"/>
      <c r="AG5" s="102"/>
    </row>
    <row r="6" spans="1:33" s="32" customFormat="1" x14ac:dyDescent="0.15">
      <c r="A6" s="93"/>
      <c r="B6" s="94"/>
      <c r="C6" s="95"/>
      <c r="D6" s="95"/>
      <c r="E6" s="95"/>
      <c r="F6" s="95"/>
      <c r="G6" s="95"/>
      <c r="H6" s="95"/>
      <c r="I6" s="96"/>
      <c r="J6" s="96"/>
      <c r="K6" s="96"/>
      <c r="L6" s="96"/>
      <c r="M6" s="93"/>
      <c r="N6" s="97"/>
      <c r="O6" s="98"/>
      <c r="P6" s="98"/>
      <c r="Q6" s="98"/>
      <c r="R6" s="98"/>
      <c r="S6" s="98"/>
      <c r="T6" s="98"/>
      <c r="U6" s="98"/>
      <c r="V6" s="98"/>
      <c r="W6" s="98"/>
      <c r="X6" s="98"/>
      <c r="Y6" s="98"/>
      <c r="Z6" s="99"/>
      <c r="AA6" s="98"/>
      <c r="AB6" s="98"/>
      <c r="AC6" s="98"/>
      <c r="AD6" s="100"/>
      <c r="AE6" s="101"/>
      <c r="AF6" s="93"/>
      <c r="AG6" s="93"/>
    </row>
    <row r="7" spans="1:33" s="4" customFormat="1" ht="30" customHeight="1" x14ac:dyDescent="0.15">
      <c r="A7" s="114">
        <v>1</v>
      </c>
      <c r="B7" s="115" t="s">
        <v>103</v>
      </c>
      <c r="C7" s="116"/>
      <c r="D7" s="115"/>
      <c r="E7" s="117"/>
      <c r="F7" s="115"/>
      <c r="G7" s="115" t="s">
        <v>103</v>
      </c>
      <c r="H7" s="115" t="s">
        <v>69</v>
      </c>
      <c r="I7" s="118" t="str">
        <f>IFERROR(VLOOKUP(H7,事業区分!$B$9:$C$10,2,FALSE),"")</f>
        <v>重点医師偏在対策支援区域における診療所の承継・開業支援事業</v>
      </c>
      <c r="J7" s="119" t="s">
        <v>55</v>
      </c>
      <c r="K7" s="120">
        <f>IFERROR(VLOOKUP(I7,補助率!$B$5:$C$5,2,FALSE),"")</f>
        <v>0.33333333333333331</v>
      </c>
      <c r="L7" s="120">
        <f>IFERROR(VLOOKUP(H7,事業区分!$B$9:$H$10,7,FALSE),"")</f>
        <v>6</v>
      </c>
      <c r="M7" s="119"/>
      <c r="N7" s="115"/>
      <c r="O7" s="121"/>
      <c r="P7" s="121"/>
      <c r="Q7" s="122" t="str">
        <f t="shared" ref="Q7" si="0">IF(O7-P7=0,"",O7-P7)</f>
        <v/>
      </c>
      <c r="R7" s="121"/>
      <c r="S7" s="121">
        <v>16500000</v>
      </c>
      <c r="T7" s="121" t="str">
        <f>IF(OR(S7=120000000,S7=60000000,S7=180000000,S7=905000,S7=16500000),"－","")</f>
        <v>－</v>
      </c>
      <c r="U7" s="123">
        <f>IFERROR(IF(T7="－",S7,S7*T7),"")</f>
        <v>16500000</v>
      </c>
      <c r="V7" s="124">
        <f>IF(MIN(R7,U7)=0,"",MIN(R7,U7))</f>
        <v>16500000</v>
      </c>
      <c r="W7" s="121" t="str">
        <f>IF(L7=1,"－","")</f>
        <v/>
      </c>
      <c r="X7" s="201" t="str" cm="1">
        <f t="array" aca="1" ref="X7" ca="1">IFERROR(_xlfn.IFS(L7=1,MIN(Q7,V7),L7=2,MIN(Q7,V7,W7),L7=4,MIN(MIN(Q7,V7)*K7,W7),L7=6,MIN(MIN(Q7,V7)*1/2,W7)),"")</f>
        <v/>
      </c>
      <c r="Y7" s="202" t="str" cm="1">
        <f t="array" aca="1" ref="Y7" ca="1">IFERROR(ROUNDDOWN(_xlfn.IFS(OR(L7=1,L7=2),X7*K7,L7=4,X7,L7=6,X7*2/3),-3),"")</f>
        <v/>
      </c>
      <c r="Z7" s="126"/>
      <c r="AA7" s="127"/>
      <c r="AB7" s="124" t="str">
        <f>IFERROR(ROUNDDOWN(IF(#REF!=1,X7*K7,IF(#REF!=2,X7*K7,IF(#REF!=3,X7*2/3,IF(#REF!=4,X7,IF(#REF!=5,X7*1/2,""))))),-3),"")</f>
        <v/>
      </c>
      <c r="AC7" s="124" t="str">
        <f>IFERROR(AA7-AB7,"")</f>
        <v/>
      </c>
      <c r="AD7" s="128"/>
      <c r="AE7" s="129"/>
      <c r="AF7" s="161"/>
      <c r="AG7" s="149"/>
    </row>
    <row r="8" spans="1:33" s="4" customFormat="1" ht="30" customHeight="1" x14ac:dyDescent="0.15">
      <c r="A8" s="114">
        <v>2</v>
      </c>
      <c r="B8" s="115" t="s">
        <v>103</v>
      </c>
      <c r="C8" s="116"/>
      <c r="D8" s="115"/>
      <c r="E8" s="117"/>
      <c r="F8" s="115"/>
      <c r="G8" s="115" t="s">
        <v>103</v>
      </c>
      <c r="H8" s="115" t="s">
        <v>69</v>
      </c>
      <c r="I8" s="118" t="str">
        <f>IFERROR(VLOOKUP(H8,事業区分!$B$9:$C$10,2,FALSE),"")</f>
        <v>重点医師偏在対策支援区域における診療所の承継・開業支援事業</v>
      </c>
      <c r="J8" s="119" t="s">
        <v>55</v>
      </c>
      <c r="K8" s="120">
        <f>IFERROR(VLOOKUP(I8,補助率!$B$5:$C$5,2,FALSE),"")</f>
        <v>0.33333333333333331</v>
      </c>
      <c r="L8" s="120">
        <f>IFERROR(VLOOKUP(H8,事業区分!$B$9:$H$10,7,FALSE),"")</f>
        <v>6</v>
      </c>
      <c r="M8" s="119"/>
      <c r="N8" s="115"/>
      <c r="O8" s="121"/>
      <c r="P8" s="121"/>
      <c r="Q8" s="122" t="str">
        <f t="shared" ref="Q8:Q71" si="1">IF(O8-P8=0,"",O8-P8)</f>
        <v/>
      </c>
      <c r="R8" s="121"/>
      <c r="S8" s="121"/>
      <c r="T8" s="121" t="str">
        <f t="shared" ref="T8:T71" si="2">IF(OR(S8=120000000,S8=60000000,S8=180000000,S8=905000,S8=16500000),"－","")</f>
        <v/>
      </c>
      <c r="U8" s="123" t="str">
        <f t="shared" ref="U8:U71" si="3">IFERROR(IF(T8="－",S8,S8*T8),"")</f>
        <v/>
      </c>
      <c r="V8" s="124" t="str">
        <f t="shared" ref="V8:V71" si="4">IF(MIN(R8,U8)=0,"",MIN(R8,U8))</f>
        <v/>
      </c>
      <c r="W8" s="121" t="str">
        <f t="shared" ref="W8:W71" si="5">IF(L8=1,"－","")</f>
        <v/>
      </c>
      <c r="X8" s="201" t="str" cm="1">
        <f t="array" aca="1" ref="X8" ca="1">IFERROR(_xlfn.IFS(L8=1,MIN(Q8,V8),L8=2,MIN(Q8,V8,W8),L8=4,MIN(MIN(Q8,V8)*K8,W8),L8=6,MIN(MIN(Q8,V8)*1/2,W8)),"")</f>
        <v/>
      </c>
      <c r="Y8" s="202" t="str" cm="1">
        <f t="array" aca="1" ref="Y8" ca="1">IFERROR(ROUNDDOWN(_xlfn.IFS(OR(L8=1,L8=2),X8*K8,L8=4,X8,L8=6,X8*2/3),-3),"")</f>
        <v/>
      </c>
      <c r="Z8" s="126"/>
      <c r="AA8" s="127"/>
      <c r="AB8" s="124" t="str">
        <f>IFERROR(ROUNDDOWN(IF(#REF!=1,X8*K8,IF(#REF!=2,X8*K8,IF(#REF!=3,X8*2/3,IF(#REF!=4,X8,IF(#REF!=5,X8*1/2,""))))),-3),"")</f>
        <v/>
      </c>
      <c r="AC8" s="124" t="str">
        <f t="shared" ref="AC8:AC71" si="6">IFERROR(AA8-AB8,"")</f>
        <v/>
      </c>
      <c r="AD8" s="128"/>
      <c r="AE8" s="129"/>
      <c r="AF8" s="130"/>
      <c r="AG8" s="119"/>
    </row>
    <row r="9" spans="1:33" s="4" customFormat="1" ht="30" customHeight="1" x14ac:dyDescent="0.15">
      <c r="A9" s="114">
        <v>3</v>
      </c>
      <c r="B9" s="115" t="s">
        <v>103</v>
      </c>
      <c r="C9" s="116"/>
      <c r="D9" s="115"/>
      <c r="E9" s="117"/>
      <c r="F9" s="115"/>
      <c r="G9" s="115" t="s">
        <v>103</v>
      </c>
      <c r="H9" s="115" t="s">
        <v>69</v>
      </c>
      <c r="I9" s="118" t="str">
        <f>IFERROR(VLOOKUP(H9,事業区分!$B$9:$C$10,2,FALSE),"")</f>
        <v>重点医師偏在対策支援区域における診療所の承継・開業支援事業</v>
      </c>
      <c r="J9" s="119" t="s">
        <v>55</v>
      </c>
      <c r="K9" s="120">
        <f>IFERROR(VLOOKUP(I9,補助率!$B$5:$C$5,2,FALSE),"")</f>
        <v>0.33333333333333331</v>
      </c>
      <c r="L9" s="120">
        <f>IFERROR(VLOOKUP(H9,事業区分!$B$9:$H$10,7,FALSE),"")</f>
        <v>6</v>
      </c>
      <c r="M9" s="119"/>
      <c r="N9" s="115"/>
      <c r="O9" s="121"/>
      <c r="P9" s="121"/>
      <c r="Q9" s="122" t="str">
        <f t="shared" si="1"/>
        <v/>
      </c>
      <c r="R9" s="121"/>
      <c r="S9" s="121"/>
      <c r="T9" s="121" t="str">
        <f t="shared" si="2"/>
        <v/>
      </c>
      <c r="U9" s="123" t="str">
        <f t="shared" si="3"/>
        <v/>
      </c>
      <c r="V9" s="124" t="str">
        <f t="shared" si="4"/>
        <v/>
      </c>
      <c r="W9" s="121" t="str">
        <f t="shared" si="5"/>
        <v/>
      </c>
      <c r="X9" s="201" t="str" cm="1">
        <f t="array" aca="1" ref="X9" ca="1">IFERROR(_xlfn.IFS(L9=1,MIN(Q9,V9),L9=2,MIN(Q9,V9,W9),L9=4,MIN(MIN(Q9,V9)*K9,W9),L9=6,MIN(MIN(Q9,V9)*1/2,W9)),"")</f>
        <v/>
      </c>
      <c r="Y9" s="202" t="str" cm="1">
        <f t="array" aca="1" ref="Y9" ca="1">IFERROR(ROUNDDOWN(_xlfn.IFS(OR(L9=1,L9=2),X9*K9,L9=4,X9,L9=6,X9*2/3),-3),"")</f>
        <v/>
      </c>
      <c r="Z9" s="126"/>
      <c r="AA9" s="127"/>
      <c r="AB9" s="124" t="str">
        <f>IFERROR(ROUNDDOWN(IF(#REF!=1,X9*K9,IF(#REF!=2,X9*K9,IF(#REF!=3,X9*2/3,IF(#REF!=4,X9,IF(#REF!=5,X9*1/2,""))))),-3),"")</f>
        <v/>
      </c>
      <c r="AC9" s="124" t="str">
        <f t="shared" si="6"/>
        <v/>
      </c>
      <c r="AD9" s="128"/>
      <c r="AE9" s="129"/>
      <c r="AF9" s="130"/>
      <c r="AG9" s="119"/>
    </row>
    <row r="10" spans="1:33" s="4" customFormat="1" ht="30" customHeight="1" x14ac:dyDescent="0.15">
      <c r="A10" s="114">
        <v>4</v>
      </c>
      <c r="B10" s="115" t="s">
        <v>103</v>
      </c>
      <c r="C10" s="116"/>
      <c r="D10" s="115"/>
      <c r="E10" s="117"/>
      <c r="F10" s="115"/>
      <c r="G10" s="115" t="s">
        <v>103</v>
      </c>
      <c r="H10" s="115" t="s">
        <v>69</v>
      </c>
      <c r="I10" s="118" t="str">
        <f>IFERROR(VLOOKUP(H10,事業区分!$B$9:$C$10,2,FALSE),"")</f>
        <v>重点医師偏在対策支援区域における診療所の承継・開業支援事業</v>
      </c>
      <c r="J10" s="119" t="s">
        <v>55</v>
      </c>
      <c r="K10" s="120">
        <f>IFERROR(VLOOKUP(I10,補助率!$B$5:$C$5,2,FALSE),"")</f>
        <v>0.33333333333333331</v>
      </c>
      <c r="L10" s="120">
        <f>IFERROR(VLOOKUP(H10,事業区分!$B$9:$H$10,7,FALSE),"")</f>
        <v>6</v>
      </c>
      <c r="M10" s="119"/>
      <c r="N10" s="115"/>
      <c r="O10" s="121"/>
      <c r="P10" s="121"/>
      <c r="Q10" s="122" t="str">
        <f t="shared" si="1"/>
        <v/>
      </c>
      <c r="R10" s="121"/>
      <c r="S10" s="121"/>
      <c r="T10" s="121" t="str">
        <f t="shared" si="2"/>
        <v/>
      </c>
      <c r="U10" s="123" t="str">
        <f t="shared" si="3"/>
        <v/>
      </c>
      <c r="V10" s="124" t="str">
        <f t="shared" si="4"/>
        <v/>
      </c>
      <c r="W10" s="121" t="str">
        <f t="shared" si="5"/>
        <v/>
      </c>
      <c r="X10" s="201" t="str" cm="1">
        <f t="array" aca="1" ref="X10" ca="1">IFERROR(_xlfn.IFS(L10=1,MIN(Q10,V10),L10=2,MIN(Q10,V10,W10),L10=4,MIN(MIN(Q10,V10)*K10,W10),L10=6,MIN(MIN(Q10,V10)*1/2,W10)),"")</f>
        <v/>
      </c>
      <c r="Y10" s="202" t="str" cm="1">
        <f t="array" aca="1" ref="Y10" ca="1">IFERROR(ROUNDDOWN(_xlfn.IFS(OR(L10=1,L10=2),X10*K10,L10=4,X10,L10=6,X10*2/3),-3),"")</f>
        <v/>
      </c>
      <c r="Z10" s="126"/>
      <c r="AA10" s="127"/>
      <c r="AB10" s="124" t="str">
        <f>IFERROR(ROUNDDOWN(IF(#REF!=1,X10*K10,IF(#REF!=2,X10*K10,IF(#REF!=3,X10*2/3,IF(#REF!=4,X10,IF(#REF!=5,X10*1/2,""))))),-3),"")</f>
        <v/>
      </c>
      <c r="AC10" s="124" t="str">
        <f t="shared" si="6"/>
        <v/>
      </c>
      <c r="AD10" s="128"/>
      <c r="AE10" s="129"/>
      <c r="AF10" s="130"/>
      <c r="AG10" s="119"/>
    </row>
    <row r="11" spans="1:33" s="4" customFormat="1" ht="30" customHeight="1" x14ac:dyDescent="0.15">
      <c r="A11" s="114">
        <v>5</v>
      </c>
      <c r="B11" s="115" t="s">
        <v>103</v>
      </c>
      <c r="C11" s="116"/>
      <c r="D11" s="115"/>
      <c r="E11" s="117"/>
      <c r="F11" s="115"/>
      <c r="G11" s="115" t="s">
        <v>103</v>
      </c>
      <c r="H11" s="115" t="s">
        <v>69</v>
      </c>
      <c r="I11" s="118" t="str">
        <f>IFERROR(VLOOKUP(H11,事業区分!$B$9:$C$10,2,FALSE),"")</f>
        <v>重点医師偏在対策支援区域における診療所の承継・開業支援事業</v>
      </c>
      <c r="J11" s="119" t="s">
        <v>55</v>
      </c>
      <c r="K11" s="120">
        <f>IFERROR(VLOOKUP(I11,補助率!$B$5:$C$5,2,FALSE),"")</f>
        <v>0.33333333333333331</v>
      </c>
      <c r="L11" s="120">
        <f>IFERROR(VLOOKUP(H11,事業区分!$B$9:$H$10,7,FALSE),"")</f>
        <v>6</v>
      </c>
      <c r="M11" s="119"/>
      <c r="N11" s="115"/>
      <c r="O11" s="121"/>
      <c r="P11" s="121"/>
      <c r="Q11" s="122" t="str">
        <f t="shared" si="1"/>
        <v/>
      </c>
      <c r="R11" s="121"/>
      <c r="S11" s="121"/>
      <c r="T11" s="121" t="str">
        <f t="shared" si="2"/>
        <v/>
      </c>
      <c r="U11" s="123" t="str">
        <f t="shared" si="3"/>
        <v/>
      </c>
      <c r="V11" s="124" t="str">
        <f t="shared" si="4"/>
        <v/>
      </c>
      <c r="W11" s="121" t="str">
        <f t="shared" si="5"/>
        <v/>
      </c>
      <c r="X11" s="201" t="str" cm="1">
        <f t="array" aca="1" ref="X11" ca="1">IFERROR(_xlfn.IFS(L11=1,MIN(Q11,V11),L11=2,MIN(Q11,V11,W11),L11=4,MIN(MIN(Q11,V11)*K11,W11),L11=6,MIN(MIN(Q11,V11)*1/2,W11)),"")</f>
        <v/>
      </c>
      <c r="Y11" s="202" t="str" cm="1">
        <f t="array" aca="1" ref="Y11" ca="1">IFERROR(ROUNDDOWN(_xlfn.IFS(OR(L11=1,L11=2),X11*K11,L11=4,X11,L11=6,X11*2/3),-3),"")</f>
        <v/>
      </c>
      <c r="Z11" s="126"/>
      <c r="AA11" s="127"/>
      <c r="AB11" s="124" t="str">
        <f>IFERROR(ROUNDDOWN(IF(#REF!=1,X11*K11,IF(#REF!=2,X11*K11,IF(#REF!=3,X11*2/3,IF(#REF!=4,X11,IF(#REF!=5,X11*1/2,""))))),-3),"")</f>
        <v/>
      </c>
      <c r="AC11" s="124" t="str">
        <f t="shared" si="6"/>
        <v/>
      </c>
      <c r="AD11" s="128"/>
      <c r="AE11" s="129"/>
      <c r="AF11" s="130"/>
      <c r="AG11" s="119"/>
    </row>
    <row r="12" spans="1:33" s="4" customFormat="1" ht="30" hidden="1" customHeight="1" x14ac:dyDescent="0.15">
      <c r="A12" s="114">
        <v>6</v>
      </c>
      <c r="B12" s="115"/>
      <c r="C12" s="116"/>
      <c r="D12" s="115"/>
      <c r="E12" s="117"/>
      <c r="F12" s="115"/>
      <c r="G12" s="115"/>
      <c r="H12" s="115"/>
      <c r="I12" s="118" t="str">
        <f>IFERROR(VLOOKUP(H12,事業区分!$B$9:$C$10,2,FALSE),"")</f>
        <v/>
      </c>
      <c r="J12" s="119"/>
      <c r="K12" s="120" t="str">
        <f>IFERROR(VLOOKUP(I12,補助率!$B$5:$C$5,2,FALSE),"")</f>
        <v/>
      </c>
      <c r="L12" s="120" t="str">
        <f>IFERROR(VLOOKUP(H12,事業区分!$B$9:$H$10,7,FALSE),"")</f>
        <v/>
      </c>
      <c r="M12" s="119"/>
      <c r="N12" s="115"/>
      <c r="O12" s="121"/>
      <c r="P12" s="121"/>
      <c r="Q12" s="122" t="str">
        <f t="shared" si="1"/>
        <v/>
      </c>
      <c r="R12" s="121"/>
      <c r="S12" s="121"/>
      <c r="T12" s="121" t="str">
        <f t="shared" si="2"/>
        <v/>
      </c>
      <c r="U12" s="123" t="str">
        <f t="shared" si="3"/>
        <v/>
      </c>
      <c r="V12" s="124" t="str">
        <f t="shared" si="4"/>
        <v/>
      </c>
      <c r="W12" s="121" t="str">
        <f t="shared" si="5"/>
        <v/>
      </c>
      <c r="X12" s="201" t="str" cm="1">
        <f t="array" aca="1" ref="X12" ca="1">IFERROR(_xlfn.IFS(L12=1,MIN(Q12,V12),L12=2,MIN(Q12,V12,W12),L12=4,MIN(MIN(Q12,V12)*K12,W12),L12=6,MIN(MIN(Q12,V12)*1/2,W12)),"")</f>
        <v/>
      </c>
      <c r="Y12" s="202" t="str" cm="1">
        <f t="array" aca="1" ref="Y12" ca="1">IFERROR(ROUNDDOWN(_xlfn.IFS(OR(L12=1,L12=2),X12*K12,L12=4,X12,L12=6,X12*2/3),-3),"")</f>
        <v/>
      </c>
      <c r="Z12" s="126"/>
      <c r="AA12" s="127"/>
      <c r="AB12" s="124" t="str">
        <f>IFERROR(ROUNDDOWN(IF(#REF!=1,X12*K12,IF(#REF!=2,X12*K12,IF(#REF!=3,X12*2/3,IF(#REF!=4,X12,IF(#REF!=5,X12*1/2,""))))),-3),"")</f>
        <v/>
      </c>
      <c r="AC12" s="124" t="str">
        <f t="shared" si="6"/>
        <v/>
      </c>
      <c r="AD12" s="128"/>
      <c r="AE12" s="129"/>
      <c r="AF12" s="130"/>
      <c r="AG12" s="119"/>
    </row>
    <row r="13" spans="1:33" s="4" customFormat="1" ht="30" hidden="1" customHeight="1" x14ac:dyDescent="0.15">
      <c r="A13" s="114">
        <v>7</v>
      </c>
      <c r="B13" s="115"/>
      <c r="C13" s="116"/>
      <c r="D13" s="115"/>
      <c r="E13" s="117"/>
      <c r="F13" s="115"/>
      <c r="G13" s="115"/>
      <c r="H13" s="115"/>
      <c r="I13" s="118" t="str">
        <f>IFERROR(VLOOKUP(H13,事業区分!$B$9:$C$10,2,FALSE),"")</f>
        <v/>
      </c>
      <c r="J13" s="119"/>
      <c r="K13" s="120" t="str">
        <f>IFERROR(VLOOKUP(I13,補助率!$B$5:$C$5,2,FALSE),"")</f>
        <v/>
      </c>
      <c r="L13" s="120" t="str">
        <f>IFERROR(VLOOKUP(H13,事業区分!$B$9:$H$10,7,FALSE),"")</f>
        <v/>
      </c>
      <c r="M13" s="119"/>
      <c r="N13" s="115"/>
      <c r="O13" s="121"/>
      <c r="P13" s="121"/>
      <c r="Q13" s="122" t="str">
        <f t="shared" si="1"/>
        <v/>
      </c>
      <c r="R13" s="121"/>
      <c r="S13" s="121"/>
      <c r="T13" s="121" t="str">
        <f t="shared" si="2"/>
        <v/>
      </c>
      <c r="U13" s="123" t="str">
        <f t="shared" si="3"/>
        <v/>
      </c>
      <c r="V13" s="124" t="str">
        <f t="shared" si="4"/>
        <v/>
      </c>
      <c r="W13" s="121" t="str">
        <f t="shared" si="5"/>
        <v/>
      </c>
      <c r="X13" s="201" t="str" cm="1">
        <f t="array" aca="1" ref="X13" ca="1">IFERROR(_xlfn.IFS(L13=1,MIN(Q13,V13),L13=2,MIN(Q13,V13,W13),L13=4,MIN(MIN(Q13,V13)*K13,W13),L13=6,MIN(MIN(Q13,V13)*1/2,W13)),"")</f>
        <v/>
      </c>
      <c r="Y13" s="202" t="str" cm="1">
        <f t="array" aca="1" ref="Y13" ca="1">IFERROR(ROUNDDOWN(_xlfn.IFS(OR(L13=1,L13=2),X13*K13,L13=4,X13,L13=6,X13*2/3),-3),"")</f>
        <v/>
      </c>
      <c r="Z13" s="126"/>
      <c r="AA13" s="127"/>
      <c r="AB13" s="124" t="str">
        <f>IFERROR(ROUNDDOWN(IF(#REF!=1,X13*K13,IF(#REF!=2,X13*K13,IF(#REF!=3,X13*2/3,IF(#REF!=4,X13,IF(#REF!=5,X13*1/2,""))))),-3),"")</f>
        <v/>
      </c>
      <c r="AC13" s="124" t="str">
        <f t="shared" si="6"/>
        <v/>
      </c>
      <c r="AD13" s="128"/>
      <c r="AE13" s="129"/>
      <c r="AF13" s="130"/>
      <c r="AG13" s="119"/>
    </row>
    <row r="14" spans="1:33" s="4" customFormat="1" ht="30" hidden="1" customHeight="1" x14ac:dyDescent="0.15">
      <c r="A14" s="114">
        <v>8</v>
      </c>
      <c r="B14" s="115"/>
      <c r="C14" s="116"/>
      <c r="D14" s="115"/>
      <c r="E14" s="117"/>
      <c r="F14" s="115"/>
      <c r="G14" s="115"/>
      <c r="H14" s="115"/>
      <c r="I14" s="118" t="str">
        <f>IFERROR(VLOOKUP(H14,事業区分!$B$9:$C$10,2,FALSE),"")</f>
        <v/>
      </c>
      <c r="J14" s="119"/>
      <c r="K14" s="120" t="str">
        <f>IFERROR(VLOOKUP(I14,補助率!$B$5:$C$5,2,FALSE),"")</f>
        <v/>
      </c>
      <c r="L14" s="120" t="str">
        <f>IFERROR(VLOOKUP(H14,事業区分!$B$9:$H$10,7,FALSE),"")</f>
        <v/>
      </c>
      <c r="M14" s="119"/>
      <c r="N14" s="115"/>
      <c r="O14" s="121"/>
      <c r="P14" s="121"/>
      <c r="Q14" s="122" t="str">
        <f t="shared" si="1"/>
        <v/>
      </c>
      <c r="R14" s="121"/>
      <c r="S14" s="121"/>
      <c r="T14" s="121" t="str">
        <f t="shared" si="2"/>
        <v/>
      </c>
      <c r="U14" s="123" t="str">
        <f t="shared" si="3"/>
        <v/>
      </c>
      <c r="V14" s="124" t="str">
        <f t="shared" si="4"/>
        <v/>
      </c>
      <c r="W14" s="121" t="str">
        <f t="shared" si="5"/>
        <v/>
      </c>
      <c r="X14" s="201" t="str" cm="1">
        <f t="array" aca="1" ref="X14" ca="1">IFERROR(_xlfn.IFS(L14=1,MIN(Q14,V14),L14=2,MIN(Q14,V14,W14),L14=4,MIN(MIN(Q14,V14)*K14,W14),L14=6,MIN(MIN(Q14,V14)*1/2,W14)),"")</f>
        <v/>
      </c>
      <c r="Y14" s="202" t="str" cm="1">
        <f t="array" aca="1" ref="Y14" ca="1">IFERROR(ROUNDDOWN(_xlfn.IFS(OR(L14=1,L14=2),X14*K14,L14=4,X14,L14=6,X14*2/3),-3),"")</f>
        <v/>
      </c>
      <c r="Z14" s="126"/>
      <c r="AA14" s="127"/>
      <c r="AB14" s="124" t="str">
        <f>IFERROR(ROUNDDOWN(IF(#REF!=1,X14*K14,IF(#REF!=2,X14*K14,IF(#REF!=3,X14*2/3,IF(#REF!=4,X14,IF(#REF!=5,X14*1/2,""))))),-3),"")</f>
        <v/>
      </c>
      <c r="AC14" s="124" t="str">
        <f t="shared" si="6"/>
        <v/>
      </c>
      <c r="AD14" s="128"/>
      <c r="AE14" s="129"/>
      <c r="AF14" s="130"/>
      <c r="AG14" s="119"/>
    </row>
    <row r="15" spans="1:33" s="4" customFormat="1" ht="30" hidden="1" customHeight="1" x14ac:dyDescent="0.15">
      <c r="A15" s="114">
        <v>9</v>
      </c>
      <c r="B15" s="115"/>
      <c r="C15" s="116"/>
      <c r="D15" s="115"/>
      <c r="E15" s="117"/>
      <c r="F15" s="115"/>
      <c r="G15" s="115"/>
      <c r="H15" s="115"/>
      <c r="I15" s="118" t="str">
        <f>IFERROR(VLOOKUP(H15,事業区分!$B$9:$C$10,2,FALSE),"")</f>
        <v/>
      </c>
      <c r="J15" s="119"/>
      <c r="K15" s="120" t="str">
        <f>IFERROR(VLOOKUP(I15,補助率!$B$5:$C$5,2,FALSE),"")</f>
        <v/>
      </c>
      <c r="L15" s="120" t="str">
        <f>IFERROR(VLOOKUP(H15,事業区分!$B$9:$H$10,7,FALSE),"")</f>
        <v/>
      </c>
      <c r="M15" s="119"/>
      <c r="N15" s="115"/>
      <c r="O15" s="121"/>
      <c r="P15" s="121"/>
      <c r="Q15" s="122" t="str">
        <f t="shared" si="1"/>
        <v/>
      </c>
      <c r="R15" s="121"/>
      <c r="S15" s="121"/>
      <c r="T15" s="121" t="str">
        <f t="shared" si="2"/>
        <v/>
      </c>
      <c r="U15" s="123" t="str">
        <f t="shared" si="3"/>
        <v/>
      </c>
      <c r="V15" s="124" t="str">
        <f t="shared" si="4"/>
        <v/>
      </c>
      <c r="W15" s="121" t="str">
        <f t="shared" si="5"/>
        <v/>
      </c>
      <c r="X15" s="201" t="str" cm="1">
        <f t="array" aca="1" ref="X15" ca="1">IFERROR(_xlfn.IFS(L15=1,MIN(Q15,V15),L15=2,MIN(Q15,V15,W15),L15=4,MIN(MIN(Q15,V15)*K15,W15),L15=6,MIN(MIN(Q15,V15)*1/2,W15)),"")</f>
        <v/>
      </c>
      <c r="Y15" s="202" t="str" cm="1">
        <f t="array" aca="1" ref="Y15" ca="1">IFERROR(ROUNDDOWN(_xlfn.IFS(OR(L15=1,L15=2),X15*K15,L15=4,X15,L15=6,X15*2/3),-3),"")</f>
        <v/>
      </c>
      <c r="Z15" s="126"/>
      <c r="AA15" s="127"/>
      <c r="AB15" s="124" t="str">
        <f>IFERROR(ROUNDDOWN(IF(#REF!=1,X15*K15,IF(#REF!=2,X15*K15,IF(#REF!=3,X15*2/3,IF(#REF!=4,X15,IF(#REF!=5,X15*1/2,""))))),-3),"")</f>
        <v/>
      </c>
      <c r="AC15" s="124" t="str">
        <f t="shared" si="6"/>
        <v/>
      </c>
      <c r="AD15" s="128"/>
      <c r="AE15" s="129"/>
      <c r="AF15" s="130"/>
      <c r="AG15" s="119"/>
    </row>
    <row r="16" spans="1:33" s="4" customFormat="1" ht="30" hidden="1" customHeight="1" x14ac:dyDescent="0.15">
      <c r="A16" s="114">
        <v>10</v>
      </c>
      <c r="B16" s="115"/>
      <c r="C16" s="116"/>
      <c r="D16" s="115"/>
      <c r="E16" s="117"/>
      <c r="F16" s="115"/>
      <c r="G16" s="115"/>
      <c r="H16" s="115"/>
      <c r="I16" s="118" t="str">
        <f>IFERROR(VLOOKUP(H16,事業区分!$B$9:$C$10,2,FALSE),"")</f>
        <v/>
      </c>
      <c r="J16" s="119"/>
      <c r="K16" s="120" t="str">
        <f>IFERROR(VLOOKUP(I16,補助率!$B$5:$C$5,2,FALSE),"")</f>
        <v/>
      </c>
      <c r="L16" s="120" t="str">
        <f>IFERROR(VLOOKUP(H16,事業区分!$B$9:$H$10,7,FALSE),"")</f>
        <v/>
      </c>
      <c r="M16" s="119"/>
      <c r="N16" s="115"/>
      <c r="O16" s="121"/>
      <c r="P16" s="121"/>
      <c r="Q16" s="122" t="str">
        <f t="shared" si="1"/>
        <v/>
      </c>
      <c r="R16" s="121"/>
      <c r="S16" s="121"/>
      <c r="T16" s="121" t="str">
        <f t="shared" si="2"/>
        <v/>
      </c>
      <c r="U16" s="123" t="str">
        <f t="shared" si="3"/>
        <v/>
      </c>
      <c r="V16" s="124" t="str">
        <f t="shared" si="4"/>
        <v/>
      </c>
      <c r="W16" s="121" t="str">
        <f t="shared" si="5"/>
        <v/>
      </c>
      <c r="X16" s="201" t="str" cm="1">
        <f t="array" aca="1" ref="X16" ca="1">IFERROR(_xlfn.IFS(L16=1,MIN(Q16,V16),L16=2,MIN(Q16,V16,W16),L16=4,MIN(MIN(Q16,V16)*K16,W16),L16=6,MIN(MIN(Q16,V16)*1/2,W16)),"")</f>
        <v/>
      </c>
      <c r="Y16" s="202" t="str" cm="1">
        <f t="array" aca="1" ref="Y16" ca="1">IFERROR(ROUNDDOWN(_xlfn.IFS(OR(L16=1,L16=2),X16*K16,L16=4,X16,L16=6,X16*2/3),-3),"")</f>
        <v/>
      </c>
      <c r="Z16" s="126"/>
      <c r="AA16" s="127"/>
      <c r="AB16" s="124" t="str">
        <f>IFERROR(ROUNDDOWN(IF(#REF!=1,X16*K16,IF(#REF!=2,X16*K16,IF(#REF!=3,X16*2/3,IF(#REF!=4,X16,IF(#REF!=5,X16*1/2,""))))),-3),"")</f>
        <v/>
      </c>
      <c r="AC16" s="124" t="str">
        <f t="shared" si="6"/>
        <v/>
      </c>
      <c r="AD16" s="128"/>
      <c r="AE16" s="129"/>
      <c r="AF16" s="130"/>
      <c r="AG16" s="119"/>
    </row>
    <row r="17" spans="1:33" s="4" customFormat="1" ht="30" hidden="1" customHeight="1" x14ac:dyDescent="0.15">
      <c r="A17" s="114">
        <v>11</v>
      </c>
      <c r="B17" s="115"/>
      <c r="C17" s="116"/>
      <c r="D17" s="115"/>
      <c r="E17" s="117"/>
      <c r="F17" s="115"/>
      <c r="G17" s="115"/>
      <c r="H17" s="115"/>
      <c r="I17" s="118" t="str">
        <f>IFERROR(VLOOKUP(H17,事業区分!$B$9:$C$10,2,FALSE),"")</f>
        <v/>
      </c>
      <c r="J17" s="119"/>
      <c r="K17" s="120" t="str">
        <f>IFERROR(VLOOKUP(I17,補助率!$B$5:$C$5,2,FALSE),"")</f>
        <v/>
      </c>
      <c r="L17" s="120" t="str">
        <f>IFERROR(VLOOKUP(H17,事業区分!$B$9:$H$10,7,FALSE),"")</f>
        <v/>
      </c>
      <c r="M17" s="119"/>
      <c r="N17" s="115"/>
      <c r="O17" s="121"/>
      <c r="P17" s="121"/>
      <c r="Q17" s="122" t="str">
        <f t="shared" si="1"/>
        <v/>
      </c>
      <c r="R17" s="121"/>
      <c r="S17" s="121"/>
      <c r="T17" s="121" t="str">
        <f t="shared" si="2"/>
        <v/>
      </c>
      <c r="U17" s="123" t="str">
        <f t="shared" si="3"/>
        <v/>
      </c>
      <c r="V17" s="124" t="str">
        <f t="shared" si="4"/>
        <v/>
      </c>
      <c r="W17" s="121" t="str">
        <f t="shared" si="5"/>
        <v/>
      </c>
      <c r="X17" s="201" t="str" cm="1">
        <f t="array" aca="1" ref="X17" ca="1">IFERROR(_xlfn.IFS(L17=1,MIN(Q17,V17),L17=2,MIN(Q17,V17,W17),L17=4,MIN(MIN(Q17,V17)*K17,W17),L17=6,MIN(MIN(Q17,V17)*1/2,W17)),"")</f>
        <v/>
      </c>
      <c r="Y17" s="202" t="str" cm="1">
        <f t="array" aca="1" ref="Y17" ca="1">IFERROR(ROUNDDOWN(_xlfn.IFS(OR(L17=1,L17=2),X17*K17,L17=4,X17,L17=6,X17*2/3),-3),"")</f>
        <v/>
      </c>
      <c r="Z17" s="126"/>
      <c r="AA17" s="127"/>
      <c r="AB17" s="124" t="str">
        <f>IFERROR(ROUNDDOWN(IF(#REF!=1,X17*K17,IF(#REF!=2,X17*K17,IF(#REF!=3,X17*2/3,IF(#REF!=4,X17,IF(#REF!=5,X17*1/2,""))))),-3),"")</f>
        <v/>
      </c>
      <c r="AC17" s="124" t="str">
        <f t="shared" si="6"/>
        <v/>
      </c>
      <c r="AD17" s="128"/>
      <c r="AE17" s="129"/>
      <c r="AF17" s="130"/>
      <c r="AG17" s="119"/>
    </row>
    <row r="18" spans="1:33" s="4" customFormat="1" ht="30" hidden="1" customHeight="1" x14ac:dyDescent="0.15">
      <c r="A18" s="114">
        <v>12</v>
      </c>
      <c r="B18" s="115"/>
      <c r="C18" s="116"/>
      <c r="D18" s="115"/>
      <c r="E18" s="117"/>
      <c r="F18" s="115"/>
      <c r="G18" s="115"/>
      <c r="H18" s="115"/>
      <c r="I18" s="118" t="str">
        <f>IFERROR(VLOOKUP(H18,事業区分!$B$9:$C$10,2,FALSE),"")</f>
        <v/>
      </c>
      <c r="J18" s="119"/>
      <c r="K18" s="120" t="str">
        <f>IFERROR(VLOOKUP(I18,補助率!$B$5:$C$5,2,FALSE),"")</f>
        <v/>
      </c>
      <c r="L18" s="120" t="str">
        <f>IFERROR(VLOOKUP(H18,事業区分!$B$9:$H$10,7,FALSE),"")</f>
        <v/>
      </c>
      <c r="M18" s="119"/>
      <c r="N18" s="115"/>
      <c r="O18" s="121"/>
      <c r="P18" s="121"/>
      <c r="Q18" s="122" t="str">
        <f t="shared" si="1"/>
        <v/>
      </c>
      <c r="R18" s="121"/>
      <c r="S18" s="121"/>
      <c r="T18" s="121" t="str">
        <f t="shared" si="2"/>
        <v/>
      </c>
      <c r="U18" s="123" t="str">
        <f t="shared" si="3"/>
        <v/>
      </c>
      <c r="V18" s="124" t="str">
        <f t="shared" si="4"/>
        <v/>
      </c>
      <c r="W18" s="121" t="str">
        <f t="shared" si="5"/>
        <v/>
      </c>
      <c r="X18" s="201" t="str" cm="1">
        <f t="array" aca="1" ref="X18" ca="1">IFERROR(_xlfn.IFS(L18=1,MIN(Q18,V18),L18=2,MIN(Q18,V18,W18),L18=4,MIN(MIN(Q18,V18)*K18,W18),L18=6,MIN(MIN(Q18,V18)*1/2,W18)),"")</f>
        <v/>
      </c>
      <c r="Y18" s="202" t="str" cm="1">
        <f t="array" aca="1" ref="Y18" ca="1">IFERROR(ROUNDDOWN(_xlfn.IFS(OR(L18=1,L18=2),X18*K18,L18=4,X18,L18=6,X18*2/3),-3),"")</f>
        <v/>
      </c>
      <c r="Z18" s="126"/>
      <c r="AA18" s="127"/>
      <c r="AB18" s="124" t="str">
        <f>IFERROR(ROUNDDOWN(IF(#REF!=1,X18*K18,IF(#REF!=2,X18*K18,IF(#REF!=3,X18*2/3,IF(#REF!=4,X18,IF(#REF!=5,X18*1/2,""))))),-3),"")</f>
        <v/>
      </c>
      <c r="AC18" s="124" t="str">
        <f t="shared" si="6"/>
        <v/>
      </c>
      <c r="AD18" s="128"/>
      <c r="AE18" s="129"/>
      <c r="AF18" s="130"/>
      <c r="AG18" s="119"/>
    </row>
    <row r="19" spans="1:33" s="4" customFormat="1" ht="30" hidden="1" customHeight="1" x14ac:dyDescent="0.15">
      <c r="A19" s="114">
        <v>13</v>
      </c>
      <c r="B19" s="115"/>
      <c r="C19" s="116"/>
      <c r="D19" s="115"/>
      <c r="E19" s="117"/>
      <c r="F19" s="115"/>
      <c r="G19" s="115"/>
      <c r="H19" s="115"/>
      <c r="I19" s="118" t="str">
        <f>IFERROR(VLOOKUP(H19,事業区分!$B$9:$C$10,2,FALSE),"")</f>
        <v/>
      </c>
      <c r="J19" s="119"/>
      <c r="K19" s="120" t="str">
        <f>IFERROR(VLOOKUP(I19,補助率!$B$5:$C$5,2,FALSE),"")</f>
        <v/>
      </c>
      <c r="L19" s="120" t="str">
        <f>IFERROR(VLOOKUP(H19,事業区分!$B$9:$H$10,7,FALSE),"")</f>
        <v/>
      </c>
      <c r="M19" s="119"/>
      <c r="N19" s="115"/>
      <c r="O19" s="121"/>
      <c r="P19" s="121"/>
      <c r="Q19" s="122" t="str">
        <f t="shared" si="1"/>
        <v/>
      </c>
      <c r="R19" s="121"/>
      <c r="S19" s="121"/>
      <c r="T19" s="121" t="str">
        <f t="shared" si="2"/>
        <v/>
      </c>
      <c r="U19" s="123" t="str">
        <f t="shared" si="3"/>
        <v/>
      </c>
      <c r="V19" s="124" t="str">
        <f t="shared" si="4"/>
        <v/>
      </c>
      <c r="W19" s="121" t="str">
        <f t="shared" si="5"/>
        <v/>
      </c>
      <c r="X19" s="201" t="str" cm="1">
        <f t="array" aca="1" ref="X19" ca="1">IFERROR(_xlfn.IFS(L19=1,MIN(Q19,V19),L19=2,MIN(Q19,V19,W19),L19=4,MIN(MIN(Q19,V19)*K19,W19),L19=6,MIN(MIN(Q19,V19)*1/2,W19)),"")</f>
        <v/>
      </c>
      <c r="Y19" s="202" t="str" cm="1">
        <f t="array" aca="1" ref="Y19" ca="1">IFERROR(ROUNDDOWN(_xlfn.IFS(OR(L19=1,L19=2),X19*K19,L19=4,X19,L19=6,X19*2/3),-3),"")</f>
        <v/>
      </c>
      <c r="Z19" s="126"/>
      <c r="AA19" s="127"/>
      <c r="AB19" s="124" t="str">
        <f>IFERROR(ROUNDDOWN(IF(#REF!=1,X19*K19,IF(#REF!=2,X19*K19,IF(#REF!=3,X19*2/3,IF(#REF!=4,X19,IF(#REF!=5,X19*1/2,""))))),-3),"")</f>
        <v/>
      </c>
      <c r="AC19" s="124" t="str">
        <f t="shared" si="6"/>
        <v/>
      </c>
      <c r="AD19" s="128"/>
      <c r="AE19" s="129"/>
      <c r="AF19" s="130"/>
      <c r="AG19" s="119"/>
    </row>
    <row r="20" spans="1:33" s="4" customFormat="1" ht="30" hidden="1" customHeight="1" x14ac:dyDescent="0.15">
      <c r="A20" s="114">
        <v>14</v>
      </c>
      <c r="B20" s="115"/>
      <c r="C20" s="116"/>
      <c r="D20" s="115"/>
      <c r="E20" s="117"/>
      <c r="F20" s="115"/>
      <c r="G20" s="115"/>
      <c r="H20" s="115"/>
      <c r="I20" s="118" t="str">
        <f>IFERROR(VLOOKUP(H20,事業区分!$B$9:$C$10,2,FALSE),"")</f>
        <v/>
      </c>
      <c r="J20" s="119"/>
      <c r="K20" s="120" t="str">
        <f>IFERROR(VLOOKUP(I20,補助率!$B$5:$C$5,2,FALSE),"")</f>
        <v/>
      </c>
      <c r="L20" s="120" t="str">
        <f>IFERROR(VLOOKUP(H20,事業区分!$B$9:$H$10,7,FALSE),"")</f>
        <v/>
      </c>
      <c r="M20" s="119"/>
      <c r="N20" s="115"/>
      <c r="O20" s="121"/>
      <c r="P20" s="121"/>
      <c r="Q20" s="122" t="str">
        <f t="shared" si="1"/>
        <v/>
      </c>
      <c r="R20" s="121"/>
      <c r="S20" s="121"/>
      <c r="T20" s="121" t="str">
        <f t="shared" si="2"/>
        <v/>
      </c>
      <c r="U20" s="123" t="str">
        <f t="shared" si="3"/>
        <v/>
      </c>
      <c r="V20" s="124" t="str">
        <f t="shared" si="4"/>
        <v/>
      </c>
      <c r="W20" s="121" t="str">
        <f t="shared" si="5"/>
        <v/>
      </c>
      <c r="X20" s="201" t="str" cm="1">
        <f t="array" aca="1" ref="X20" ca="1">IFERROR(_xlfn.IFS(L20=1,MIN(Q20,V20),L20=2,MIN(Q20,V20,W20),L20=4,MIN(MIN(Q20,V20)*K20,W20),L20=6,MIN(MIN(Q20,V20)*1/2,W20)),"")</f>
        <v/>
      </c>
      <c r="Y20" s="202" t="str" cm="1">
        <f t="array" aca="1" ref="Y20" ca="1">IFERROR(ROUNDDOWN(_xlfn.IFS(OR(L20=1,L20=2),X20*K20,L20=4,X20,L20=6,X20*2/3),-3),"")</f>
        <v/>
      </c>
      <c r="Z20" s="126"/>
      <c r="AA20" s="127"/>
      <c r="AB20" s="124" t="str">
        <f>IFERROR(ROUNDDOWN(IF(#REF!=1,X20*K20,IF(#REF!=2,X20*K20,IF(#REF!=3,X20*2/3,IF(#REF!=4,X20,IF(#REF!=5,X20*1/2,""))))),-3),"")</f>
        <v/>
      </c>
      <c r="AC20" s="124" t="str">
        <f t="shared" si="6"/>
        <v/>
      </c>
      <c r="AD20" s="128"/>
      <c r="AE20" s="129"/>
      <c r="AF20" s="130"/>
      <c r="AG20" s="119"/>
    </row>
    <row r="21" spans="1:33" s="4" customFormat="1" ht="30" hidden="1" customHeight="1" x14ac:dyDescent="0.15">
      <c r="A21" s="114">
        <v>15</v>
      </c>
      <c r="B21" s="115"/>
      <c r="C21" s="116"/>
      <c r="D21" s="115"/>
      <c r="E21" s="117"/>
      <c r="F21" s="115"/>
      <c r="G21" s="115"/>
      <c r="H21" s="115"/>
      <c r="I21" s="118" t="str">
        <f>IFERROR(VLOOKUP(H21,事業区分!$B$9:$C$10,2,FALSE),"")</f>
        <v/>
      </c>
      <c r="J21" s="119"/>
      <c r="K21" s="120" t="str">
        <f>IFERROR(VLOOKUP(I21,補助率!$B$5:$C$5,2,FALSE),"")</f>
        <v/>
      </c>
      <c r="L21" s="120" t="str">
        <f>IFERROR(VLOOKUP(H21,事業区分!$B$9:$H$10,7,FALSE),"")</f>
        <v/>
      </c>
      <c r="M21" s="119"/>
      <c r="N21" s="115"/>
      <c r="O21" s="121"/>
      <c r="P21" s="121"/>
      <c r="Q21" s="122" t="str">
        <f t="shared" si="1"/>
        <v/>
      </c>
      <c r="R21" s="121"/>
      <c r="S21" s="121"/>
      <c r="T21" s="121" t="str">
        <f t="shared" si="2"/>
        <v/>
      </c>
      <c r="U21" s="123" t="str">
        <f t="shared" si="3"/>
        <v/>
      </c>
      <c r="V21" s="124" t="str">
        <f t="shared" si="4"/>
        <v/>
      </c>
      <c r="W21" s="121" t="str">
        <f t="shared" si="5"/>
        <v/>
      </c>
      <c r="X21" s="201" t="str" cm="1">
        <f t="array" aca="1" ref="X21" ca="1">IFERROR(_xlfn.IFS(L21=1,MIN(Q21,V21),L21=2,MIN(Q21,V21,W21),L21=4,MIN(MIN(Q21,V21)*K21,W21),L21=6,MIN(MIN(Q21,V21)*1/2,W21)),"")</f>
        <v/>
      </c>
      <c r="Y21" s="202" t="str" cm="1">
        <f t="array" aca="1" ref="Y21" ca="1">IFERROR(ROUNDDOWN(_xlfn.IFS(OR(L21=1,L21=2),X21*K21,L21=4,X21,L21=6,X21*2/3),-3),"")</f>
        <v/>
      </c>
      <c r="Z21" s="126"/>
      <c r="AA21" s="127"/>
      <c r="AB21" s="124" t="str">
        <f>IFERROR(ROUNDDOWN(IF(#REF!=1,X21*K21,IF(#REF!=2,X21*K21,IF(#REF!=3,X21*2/3,IF(#REF!=4,X21,IF(#REF!=5,X21*1/2,""))))),-3),"")</f>
        <v/>
      </c>
      <c r="AC21" s="124" t="str">
        <f t="shared" si="6"/>
        <v/>
      </c>
      <c r="AD21" s="128"/>
      <c r="AE21" s="129"/>
      <c r="AF21" s="130"/>
      <c r="AG21" s="119"/>
    </row>
    <row r="22" spans="1:33" s="4" customFormat="1" ht="30" hidden="1" customHeight="1" x14ac:dyDescent="0.15">
      <c r="A22" s="114">
        <v>16</v>
      </c>
      <c r="B22" s="115"/>
      <c r="C22" s="116"/>
      <c r="D22" s="115"/>
      <c r="E22" s="117"/>
      <c r="F22" s="115"/>
      <c r="G22" s="115"/>
      <c r="H22" s="115"/>
      <c r="I22" s="118" t="str">
        <f>IFERROR(VLOOKUP(H22,事業区分!$B$9:$C$10,2,FALSE),"")</f>
        <v/>
      </c>
      <c r="J22" s="119"/>
      <c r="K22" s="120" t="str">
        <f>IFERROR(VLOOKUP(I22,補助率!$B$5:$C$5,2,FALSE),"")</f>
        <v/>
      </c>
      <c r="L22" s="120" t="str">
        <f>IFERROR(VLOOKUP(H22,事業区分!$B$9:$H$10,7,FALSE),"")</f>
        <v/>
      </c>
      <c r="M22" s="119"/>
      <c r="N22" s="115"/>
      <c r="O22" s="121"/>
      <c r="P22" s="121"/>
      <c r="Q22" s="122" t="str">
        <f t="shared" si="1"/>
        <v/>
      </c>
      <c r="R22" s="121"/>
      <c r="S22" s="121"/>
      <c r="T22" s="121" t="str">
        <f t="shared" si="2"/>
        <v/>
      </c>
      <c r="U22" s="123" t="str">
        <f t="shared" si="3"/>
        <v/>
      </c>
      <c r="V22" s="124" t="str">
        <f t="shared" si="4"/>
        <v/>
      </c>
      <c r="W22" s="121" t="str">
        <f t="shared" si="5"/>
        <v/>
      </c>
      <c r="X22" s="201" t="str" cm="1">
        <f t="array" aca="1" ref="X22" ca="1">IFERROR(_xlfn.IFS(L22=1,MIN(Q22,V22),L22=2,MIN(Q22,V22,W22),L22=4,MIN(MIN(Q22,V22)*K22,W22),L22=6,MIN(MIN(Q22,V22)*1/2,W22)),"")</f>
        <v/>
      </c>
      <c r="Y22" s="202" t="str" cm="1">
        <f t="array" aca="1" ref="Y22" ca="1">IFERROR(ROUNDDOWN(_xlfn.IFS(OR(L22=1,L22=2),X22*K22,L22=4,X22,L22=6,X22*2/3),-3),"")</f>
        <v/>
      </c>
      <c r="Z22" s="126"/>
      <c r="AA22" s="127"/>
      <c r="AB22" s="124" t="str">
        <f>IFERROR(ROUNDDOWN(IF(#REF!=1,X22*K22,IF(#REF!=2,X22*K22,IF(#REF!=3,X22*2/3,IF(#REF!=4,X22,IF(#REF!=5,X22*1/2,""))))),-3),"")</f>
        <v/>
      </c>
      <c r="AC22" s="124" t="str">
        <f t="shared" si="6"/>
        <v/>
      </c>
      <c r="AD22" s="128"/>
      <c r="AE22" s="129"/>
      <c r="AF22" s="130"/>
      <c r="AG22" s="119"/>
    </row>
    <row r="23" spans="1:33" s="4" customFormat="1" ht="30" hidden="1" customHeight="1" x14ac:dyDescent="0.15">
      <c r="A23" s="114">
        <v>17</v>
      </c>
      <c r="B23" s="115"/>
      <c r="C23" s="116"/>
      <c r="D23" s="115"/>
      <c r="E23" s="117"/>
      <c r="F23" s="115"/>
      <c r="G23" s="115"/>
      <c r="H23" s="115"/>
      <c r="I23" s="118" t="str">
        <f>IFERROR(VLOOKUP(H23,事業区分!$B$9:$C$10,2,FALSE),"")</f>
        <v/>
      </c>
      <c r="J23" s="119"/>
      <c r="K23" s="120" t="str">
        <f>IFERROR(VLOOKUP(I23,補助率!$B$5:$C$5,2,FALSE),"")</f>
        <v/>
      </c>
      <c r="L23" s="120" t="str">
        <f>IFERROR(VLOOKUP(H23,事業区分!$B$9:$H$10,7,FALSE),"")</f>
        <v/>
      </c>
      <c r="M23" s="119"/>
      <c r="N23" s="115"/>
      <c r="O23" s="121"/>
      <c r="P23" s="121"/>
      <c r="Q23" s="122" t="str">
        <f t="shared" si="1"/>
        <v/>
      </c>
      <c r="R23" s="121"/>
      <c r="S23" s="121"/>
      <c r="T23" s="121" t="str">
        <f t="shared" si="2"/>
        <v/>
      </c>
      <c r="U23" s="123" t="str">
        <f t="shared" si="3"/>
        <v/>
      </c>
      <c r="V23" s="124" t="str">
        <f t="shared" si="4"/>
        <v/>
      </c>
      <c r="W23" s="121" t="str">
        <f t="shared" si="5"/>
        <v/>
      </c>
      <c r="X23" s="201" t="str" cm="1">
        <f t="array" aca="1" ref="X23" ca="1">IFERROR(_xlfn.IFS(L23=1,MIN(Q23,V23),L23=2,MIN(Q23,V23,W23),L23=4,MIN(MIN(Q23,V23)*K23,W23),L23=6,MIN(MIN(Q23,V23)*1/2,W23)),"")</f>
        <v/>
      </c>
      <c r="Y23" s="202" t="str" cm="1">
        <f t="array" aca="1" ref="Y23" ca="1">IFERROR(ROUNDDOWN(_xlfn.IFS(OR(L23=1,L23=2),X23*K23,L23=4,X23,L23=6,X23*2/3),-3),"")</f>
        <v/>
      </c>
      <c r="Z23" s="126"/>
      <c r="AA23" s="127"/>
      <c r="AB23" s="124" t="str">
        <f>IFERROR(ROUNDDOWN(IF(#REF!=1,X23*K23,IF(#REF!=2,X23*K23,IF(#REF!=3,X23*2/3,IF(#REF!=4,X23,IF(#REF!=5,X23*1/2,""))))),-3),"")</f>
        <v/>
      </c>
      <c r="AC23" s="124" t="str">
        <f t="shared" si="6"/>
        <v/>
      </c>
      <c r="AD23" s="128"/>
      <c r="AE23" s="129"/>
      <c r="AF23" s="130"/>
      <c r="AG23" s="119"/>
    </row>
    <row r="24" spans="1:33" s="4" customFormat="1" ht="30" hidden="1" customHeight="1" x14ac:dyDescent="0.15">
      <c r="A24" s="114">
        <v>18</v>
      </c>
      <c r="B24" s="115"/>
      <c r="C24" s="116"/>
      <c r="D24" s="115"/>
      <c r="E24" s="117"/>
      <c r="F24" s="115"/>
      <c r="G24" s="115"/>
      <c r="H24" s="115"/>
      <c r="I24" s="118" t="str">
        <f>IFERROR(VLOOKUP(H24,事業区分!$B$9:$C$10,2,FALSE),"")</f>
        <v/>
      </c>
      <c r="J24" s="119"/>
      <c r="K24" s="120" t="str">
        <f>IFERROR(VLOOKUP(I24,補助率!$B$5:$C$5,2,FALSE),"")</f>
        <v/>
      </c>
      <c r="L24" s="120" t="str">
        <f>IFERROR(VLOOKUP(H24,事業区分!$B$9:$H$10,7,FALSE),"")</f>
        <v/>
      </c>
      <c r="M24" s="119"/>
      <c r="N24" s="115"/>
      <c r="O24" s="121"/>
      <c r="P24" s="121"/>
      <c r="Q24" s="122" t="str">
        <f t="shared" si="1"/>
        <v/>
      </c>
      <c r="R24" s="121"/>
      <c r="S24" s="121"/>
      <c r="T24" s="121" t="str">
        <f t="shared" si="2"/>
        <v/>
      </c>
      <c r="U24" s="123" t="str">
        <f t="shared" si="3"/>
        <v/>
      </c>
      <c r="V24" s="124" t="str">
        <f t="shared" si="4"/>
        <v/>
      </c>
      <c r="W24" s="121" t="str">
        <f t="shared" si="5"/>
        <v/>
      </c>
      <c r="X24" s="201" t="str" cm="1">
        <f t="array" aca="1" ref="X24" ca="1">IFERROR(_xlfn.IFS(L24=1,MIN(Q24,V24),L24=2,MIN(Q24,V24,W24),L24=4,MIN(MIN(Q24,V24)*K24,W24),L24=6,MIN(MIN(Q24,V24)*1/2,W24)),"")</f>
        <v/>
      </c>
      <c r="Y24" s="202" t="str" cm="1">
        <f t="array" aca="1" ref="Y24" ca="1">IFERROR(ROUNDDOWN(_xlfn.IFS(OR(L24=1,L24=2),X24*K24,L24=4,X24,L24=6,X24*2/3),-3),"")</f>
        <v/>
      </c>
      <c r="Z24" s="126"/>
      <c r="AA24" s="127"/>
      <c r="AB24" s="124" t="str">
        <f>IFERROR(ROUNDDOWN(IF(#REF!=1,X24*K24,IF(#REF!=2,X24*K24,IF(#REF!=3,X24*2/3,IF(#REF!=4,X24,IF(#REF!=5,X24*1/2,""))))),-3),"")</f>
        <v/>
      </c>
      <c r="AC24" s="124" t="str">
        <f t="shared" si="6"/>
        <v/>
      </c>
      <c r="AD24" s="128"/>
      <c r="AE24" s="129"/>
      <c r="AF24" s="130"/>
      <c r="AG24" s="119"/>
    </row>
    <row r="25" spans="1:33" s="4" customFormat="1" ht="30" hidden="1" customHeight="1" x14ac:dyDescent="0.15">
      <c r="A25" s="114">
        <v>19</v>
      </c>
      <c r="B25" s="115"/>
      <c r="C25" s="116"/>
      <c r="D25" s="115"/>
      <c r="E25" s="117"/>
      <c r="F25" s="115"/>
      <c r="G25" s="115"/>
      <c r="H25" s="115"/>
      <c r="I25" s="118" t="str">
        <f>IFERROR(VLOOKUP(H25,事業区分!$B$9:$C$10,2,FALSE),"")</f>
        <v/>
      </c>
      <c r="J25" s="119"/>
      <c r="K25" s="120" t="str">
        <f>IFERROR(VLOOKUP(I25,補助率!$B$5:$C$5,2,FALSE),"")</f>
        <v/>
      </c>
      <c r="L25" s="120" t="str">
        <f>IFERROR(VLOOKUP(H25,事業区分!$B$9:$H$10,7,FALSE),"")</f>
        <v/>
      </c>
      <c r="M25" s="119"/>
      <c r="N25" s="115"/>
      <c r="O25" s="121"/>
      <c r="P25" s="121"/>
      <c r="Q25" s="122" t="str">
        <f t="shared" si="1"/>
        <v/>
      </c>
      <c r="R25" s="121"/>
      <c r="S25" s="121"/>
      <c r="T25" s="121" t="str">
        <f t="shared" si="2"/>
        <v/>
      </c>
      <c r="U25" s="123" t="str">
        <f t="shared" si="3"/>
        <v/>
      </c>
      <c r="V25" s="124" t="str">
        <f t="shared" si="4"/>
        <v/>
      </c>
      <c r="W25" s="121" t="str">
        <f t="shared" si="5"/>
        <v/>
      </c>
      <c r="X25" s="201" t="str" cm="1">
        <f t="array" aca="1" ref="X25" ca="1">IFERROR(_xlfn.IFS(L25=1,MIN(Q25,V25),L25=2,MIN(Q25,V25,W25),L25=4,MIN(MIN(Q25,V25)*K25,W25),L25=6,MIN(MIN(Q25,V25)*1/2,W25)),"")</f>
        <v/>
      </c>
      <c r="Y25" s="202" t="str" cm="1">
        <f t="array" aca="1" ref="Y25" ca="1">IFERROR(ROUNDDOWN(_xlfn.IFS(OR(L25=1,L25=2),X25*K25,L25=4,X25,L25=6,X25*2/3),-3),"")</f>
        <v/>
      </c>
      <c r="Z25" s="126"/>
      <c r="AA25" s="127"/>
      <c r="AB25" s="124" t="str">
        <f>IFERROR(ROUNDDOWN(IF(#REF!=1,X25*K25,IF(#REF!=2,X25*K25,IF(#REF!=3,X25*2/3,IF(#REF!=4,X25,IF(#REF!=5,X25*1/2,""))))),-3),"")</f>
        <v/>
      </c>
      <c r="AC25" s="124" t="str">
        <f t="shared" si="6"/>
        <v/>
      </c>
      <c r="AD25" s="128"/>
      <c r="AE25" s="129"/>
      <c r="AF25" s="130"/>
      <c r="AG25" s="119"/>
    </row>
    <row r="26" spans="1:33" s="4" customFormat="1" ht="30" hidden="1" customHeight="1" x14ac:dyDescent="0.15">
      <c r="A26" s="114">
        <v>20</v>
      </c>
      <c r="B26" s="115"/>
      <c r="C26" s="116"/>
      <c r="D26" s="115"/>
      <c r="E26" s="117"/>
      <c r="F26" s="115"/>
      <c r="G26" s="115"/>
      <c r="H26" s="115"/>
      <c r="I26" s="118" t="str">
        <f>IFERROR(VLOOKUP(H26,事業区分!$B$9:$C$10,2,FALSE),"")</f>
        <v/>
      </c>
      <c r="J26" s="119"/>
      <c r="K26" s="120" t="str">
        <f>IFERROR(VLOOKUP(I26,補助率!$B$5:$C$5,2,FALSE),"")</f>
        <v/>
      </c>
      <c r="L26" s="120" t="str">
        <f>IFERROR(VLOOKUP(H26,事業区分!$B$9:$H$10,7,FALSE),"")</f>
        <v/>
      </c>
      <c r="M26" s="119"/>
      <c r="N26" s="115"/>
      <c r="O26" s="121"/>
      <c r="P26" s="121"/>
      <c r="Q26" s="122" t="str">
        <f t="shared" si="1"/>
        <v/>
      </c>
      <c r="R26" s="121"/>
      <c r="S26" s="121"/>
      <c r="T26" s="121" t="str">
        <f t="shared" si="2"/>
        <v/>
      </c>
      <c r="U26" s="123" t="str">
        <f t="shared" si="3"/>
        <v/>
      </c>
      <c r="V26" s="124" t="str">
        <f t="shared" si="4"/>
        <v/>
      </c>
      <c r="W26" s="121" t="str">
        <f t="shared" si="5"/>
        <v/>
      </c>
      <c r="X26" s="201" t="str" cm="1">
        <f t="array" aca="1" ref="X26" ca="1">IFERROR(_xlfn.IFS(L26=1,MIN(Q26,V26),L26=2,MIN(Q26,V26,W26),L26=4,MIN(MIN(Q26,V26)*K26,W26),L26=6,MIN(MIN(Q26,V26)*1/2,W26)),"")</f>
        <v/>
      </c>
      <c r="Y26" s="202" t="str" cm="1">
        <f t="array" aca="1" ref="Y26" ca="1">IFERROR(ROUNDDOWN(_xlfn.IFS(OR(L26=1,L26=2),X26*K26,L26=4,X26,L26=6,X26*2/3),-3),"")</f>
        <v/>
      </c>
      <c r="Z26" s="126"/>
      <c r="AA26" s="127"/>
      <c r="AB26" s="124" t="str">
        <f>IFERROR(ROUNDDOWN(IF(#REF!=1,X26*K26,IF(#REF!=2,X26*K26,IF(#REF!=3,X26*2/3,IF(#REF!=4,X26,IF(#REF!=5,X26*1/2,""))))),-3),"")</f>
        <v/>
      </c>
      <c r="AC26" s="124" t="str">
        <f t="shared" si="6"/>
        <v/>
      </c>
      <c r="AD26" s="128"/>
      <c r="AE26" s="129"/>
      <c r="AF26" s="130"/>
      <c r="AG26" s="119"/>
    </row>
    <row r="27" spans="1:33" s="4" customFormat="1" ht="30" hidden="1" customHeight="1" x14ac:dyDescent="0.15">
      <c r="A27" s="114">
        <v>21</v>
      </c>
      <c r="B27" s="115"/>
      <c r="C27" s="116"/>
      <c r="D27" s="115"/>
      <c r="E27" s="117"/>
      <c r="F27" s="115"/>
      <c r="G27" s="115"/>
      <c r="H27" s="115"/>
      <c r="I27" s="118" t="str">
        <f>IFERROR(VLOOKUP(H27,事業区分!$B$9:$C$10,2,FALSE),"")</f>
        <v/>
      </c>
      <c r="J27" s="119"/>
      <c r="K27" s="120" t="str">
        <f>IFERROR(VLOOKUP(I27,補助率!$B$5:$C$5,2,FALSE),"")</f>
        <v/>
      </c>
      <c r="L27" s="120" t="str">
        <f>IFERROR(VLOOKUP(H27,事業区分!$B$9:$H$10,7,FALSE),"")</f>
        <v/>
      </c>
      <c r="M27" s="119"/>
      <c r="N27" s="115"/>
      <c r="O27" s="121"/>
      <c r="P27" s="121"/>
      <c r="Q27" s="122" t="str">
        <f t="shared" si="1"/>
        <v/>
      </c>
      <c r="R27" s="121"/>
      <c r="S27" s="121"/>
      <c r="T27" s="121" t="str">
        <f t="shared" si="2"/>
        <v/>
      </c>
      <c r="U27" s="123" t="str">
        <f t="shared" si="3"/>
        <v/>
      </c>
      <c r="V27" s="124" t="str">
        <f t="shared" si="4"/>
        <v/>
      </c>
      <c r="W27" s="121" t="str">
        <f t="shared" si="5"/>
        <v/>
      </c>
      <c r="X27" s="201" t="str" cm="1">
        <f t="array" aca="1" ref="X27" ca="1">IFERROR(_xlfn.IFS(L27=1,MIN(Q27,V27),L27=2,MIN(Q27,V27,W27),L27=4,MIN(MIN(Q27,V27)*K27,W27),L27=6,MIN(MIN(Q27,V27)*1/2,W27)),"")</f>
        <v/>
      </c>
      <c r="Y27" s="202" t="str" cm="1">
        <f t="array" aca="1" ref="Y27" ca="1">IFERROR(ROUNDDOWN(_xlfn.IFS(OR(L27=1,L27=2),X27*K27,L27=4,X27,L27=6,X27*2/3),-3),"")</f>
        <v/>
      </c>
      <c r="Z27" s="126"/>
      <c r="AA27" s="127"/>
      <c r="AB27" s="124" t="str">
        <f>IFERROR(ROUNDDOWN(IF(#REF!=1,X27*K27,IF(#REF!=2,X27*K27,IF(#REF!=3,X27*2/3,IF(#REF!=4,X27,IF(#REF!=5,X27*1/2,""))))),-3),"")</f>
        <v/>
      </c>
      <c r="AC27" s="124" t="str">
        <f t="shared" si="6"/>
        <v/>
      </c>
      <c r="AD27" s="128"/>
      <c r="AE27" s="129"/>
      <c r="AF27" s="130"/>
      <c r="AG27" s="119"/>
    </row>
    <row r="28" spans="1:33" s="4" customFormat="1" ht="30" hidden="1" customHeight="1" x14ac:dyDescent="0.15">
      <c r="A28" s="114">
        <v>22</v>
      </c>
      <c r="B28" s="115"/>
      <c r="C28" s="116"/>
      <c r="D28" s="115"/>
      <c r="E28" s="117"/>
      <c r="F28" s="115"/>
      <c r="G28" s="115"/>
      <c r="H28" s="115"/>
      <c r="I28" s="118" t="str">
        <f>IFERROR(VLOOKUP(H28,事業区分!$B$9:$C$10,2,FALSE),"")</f>
        <v/>
      </c>
      <c r="J28" s="119"/>
      <c r="K28" s="120" t="str">
        <f>IFERROR(VLOOKUP(I28,補助率!$B$5:$C$5,2,FALSE),"")</f>
        <v/>
      </c>
      <c r="L28" s="120" t="str">
        <f>IFERROR(VLOOKUP(H28,事業区分!$B$9:$H$10,7,FALSE),"")</f>
        <v/>
      </c>
      <c r="M28" s="119"/>
      <c r="N28" s="115"/>
      <c r="O28" s="121"/>
      <c r="P28" s="121"/>
      <c r="Q28" s="122" t="str">
        <f t="shared" si="1"/>
        <v/>
      </c>
      <c r="R28" s="121"/>
      <c r="S28" s="121"/>
      <c r="T28" s="121" t="str">
        <f t="shared" si="2"/>
        <v/>
      </c>
      <c r="U28" s="123" t="str">
        <f t="shared" si="3"/>
        <v/>
      </c>
      <c r="V28" s="124" t="str">
        <f t="shared" si="4"/>
        <v/>
      </c>
      <c r="W28" s="121" t="str">
        <f t="shared" si="5"/>
        <v/>
      </c>
      <c r="X28" s="201" t="str" cm="1">
        <f t="array" aca="1" ref="X28" ca="1">IFERROR(_xlfn.IFS(L28=1,MIN(Q28,V28),L28=2,MIN(Q28,V28,W28),L28=4,MIN(MIN(Q28,V28)*K28,W28),L28=6,MIN(MIN(Q28,V28)*1/2,W28)),"")</f>
        <v/>
      </c>
      <c r="Y28" s="202" t="str" cm="1">
        <f t="array" aca="1" ref="Y28" ca="1">IFERROR(ROUNDDOWN(_xlfn.IFS(OR(L28=1,L28=2),X28*K28,L28=4,X28,L28=6,X28*2/3),-3),"")</f>
        <v/>
      </c>
      <c r="Z28" s="126"/>
      <c r="AA28" s="127"/>
      <c r="AB28" s="124" t="str">
        <f>IFERROR(ROUNDDOWN(IF(#REF!=1,X28*K28,IF(#REF!=2,X28*K28,IF(#REF!=3,X28*2/3,IF(#REF!=4,X28,IF(#REF!=5,X28*1/2,""))))),-3),"")</f>
        <v/>
      </c>
      <c r="AC28" s="124" t="str">
        <f t="shared" si="6"/>
        <v/>
      </c>
      <c r="AD28" s="128"/>
      <c r="AE28" s="129"/>
      <c r="AF28" s="130"/>
      <c r="AG28" s="119"/>
    </row>
    <row r="29" spans="1:33" s="4" customFormat="1" ht="30" hidden="1" customHeight="1" x14ac:dyDescent="0.15">
      <c r="A29" s="114">
        <v>23</v>
      </c>
      <c r="B29" s="115"/>
      <c r="C29" s="116"/>
      <c r="D29" s="115"/>
      <c r="E29" s="117"/>
      <c r="F29" s="115"/>
      <c r="G29" s="115"/>
      <c r="H29" s="115"/>
      <c r="I29" s="118" t="str">
        <f>IFERROR(VLOOKUP(H29,事業区分!$B$9:$C$10,2,FALSE),"")</f>
        <v/>
      </c>
      <c r="J29" s="119"/>
      <c r="K29" s="120" t="str">
        <f>IFERROR(VLOOKUP(I29,補助率!$B$5:$C$5,2,FALSE),"")</f>
        <v/>
      </c>
      <c r="L29" s="120" t="str">
        <f>IFERROR(VLOOKUP(H29,事業区分!$B$9:$H$10,7,FALSE),"")</f>
        <v/>
      </c>
      <c r="M29" s="119"/>
      <c r="N29" s="115"/>
      <c r="O29" s="121"/>
      <c r="P29" s="121"/>
      <c r="Q29" s="122" t="str">
        <f t="shared" si="1"/>
        <v/>
      </c>
      <c r="R29" s="121"/>
      <c r="S29" s="121"/>
      <c r="T29" s="121" t="str">
        <f t="shared" si="2"/>
        <v/>
      </c>
      <c r="U29" s="123" t="str">
        <f t="shared" si="3"/>
        <v/>
      </c>
      <c r="V29" s="124" t="str">
        <f t="shared" si="4"/>
        <v/>
      </c>
      <c r="W29" s="121" t="str">
        <f t="shared" si="5"/>
        <v/>
      </c>
      <c r="X29" s="201" t="str" cm="1">
        <f t="array" aca="1" ref="X29" ca="1">IFERROR(_xlfn.IFS(L29=1,MIN(Q29,V29),L29=2,MIN(Q29,V29,W29),L29=4,MIN(MIN(Q29,V29)*K29,W29),L29=6,MIN(MIN(Q29,V29)*1/2,W29)),"")</f>
        <v/>
      </c>
      <c r="Y29" s="202" t="str" cm="1">
        <f t="array" aca="1" ref="Y29" ca="1">IFERROR(ROUNDDOWN(_xlfn.IFS(OR(L29=1,L29=2),X29*K29,L29=4,X29,L29=6,X29*2/3),-3),"")</f>
        <v/>
      </c>
      <c r="Z29" s="126"/>
      <c r="AA29" s="127"/>
      <c r="AB29" s="124" t="str">
        <f>IFERROR(ROUNDDOWN(IF(#REF!=1,X29*K29,IF(#REF!=2,X29*K29,IF(#REF!=3,X29*2/3,IF(#REF!=4,X29,IF(#REF!=5,X29*1/2,""))))),-3),"")</f>
        <v/>
      </c>
      <c r="AC29" s="124" t="str">
        <f t="shared" si="6"/>
        <v/>
      </c>
      <c r="AD29" s="128"/>
      <c r="AE29" s="129"/>
      <c r="AF29" s="130"/>
      <c r="AG29" s="119"/>
    </row>
    <row r="30" spans="1:33" s="4" customFormat="1" ht="30" hidden="1" customHeight="1" x14ac:dyDescent="0.15">
      <c r="A30" s="114">
        <v>24</v>
      </c>
      <c r="B30" s="115"/>
      <c r="C30" s="116"/>
      <c r="D30" s="115"/>
      <c r="E30" s="117"/>
      <c r="F30" s="115"/>
      <c r="G30" s="115"/>
      <c r="H30" s="115"/>
      <c r="I30" s="118" t="str">
        <f>IFERROR(VLOOKUP(H30,事業区分!$B$9:$C$10,2,FALSE),"")</f>
        <v/>
      </c>
      <c r="J30" s="119"/>
      <c r="K30" s="120" t="str">
        <f>IFERROR(VLOOKUP(I30,補助率!$B$5:$C$5,2,FALSE),"")</f>
        <v/>
      </c>
      <c r="L30" s="120" t="str">
        <f>IFERROR(VLOOKUP(H30,事業区分!$B$9:$H$10,7,FALSE),"")</f>
        <v/>
      </c>
      <c r="M30" s="119"/>
      <c r="N30" s="115"/>
      <c r="O30" s="121"/>
      <c r="P30" s="121"/>
      <c r="Q30" s="122" t="str">
        <f t="shared" si="1"/>
        <v/>
      </c>
      <c r="R30" s="121"/>
      <c r="S30" s="121"/>
      <c r="T30" s="121" t="str">
        <f t="shared" si="2"/>
        <v/>
      </c>
      <c r="U30" s="123" t="str">
        <f t="shared" si="3"/>
        <v/>
      </c>
      <c r="V30" s="124" t="str">
        <f t="shared" si="4"/>
        <v/>
      </c>
      <c r="W30" s="121" t="str">
        <f t="shared" si="5"/>
        <v/>
      </c>
      <c r="X30" s="201" t="str" cm="1">
        <f t="array" aca="1" ref="X30" ca="1">IFERROR(_xlfn.IFS(L30=1,MIN(Q30,V30),L30=2,MIN(Q30,V30,W30),L30=4,MIN(MIN(Q30,V30)*K30,W30),L30=6,MIN(MIN(Q30,V30)*1/2,W30)),"")</f>
        <v/>
      </c>
      <c r="Y30" s="202" t="str" cm="1">
        <f t="array" aca="1" ref="Y30" ca="1">IFERROR(ROUNDDOWN(_xlfn.IFS(OR(L30=1,L30=2),X30*K30,L30=4,X30,L30=6,X30*2/3),-3),"")</f>
        <v/>
      </c>
      <c r="Z30" s="126"/>
      <c r="AA30" s="127"/>
      <c r="AB30" s="124" t="str">
        <f>IFERROR(ROUNDDOWN(IF(#REF!=1,X30*K30,IF(#REF!=2,X30*K30,IF(#REF!=3,X30*2/3,IF(#REF!=4,X30,IF(#REF!=5,X30*1/2,""))))),-3),"")</f>
        <v/>
      </c>
      <c r="AC30" s="124" t="str">
        <f t="shared" si="6"/>
        <v/>
      </c>
      <c r="AD30" s="128"/>
      <c r="AE30" s="129"/>
      <c r="AF30" s="130"/>
      <c r="AG30" s="119"/>
    </row>
    <row r="31" spans="1:33" s="4" customFormat="1" ht="30" hidden="1" customHeight="1" x14ac:dyDescent="0.15">
      <c r="A31" s="114">
        <v>25</v>
      </c>
      <c r="B31" s="115"/>
      <c r="C31" s="116"/>
      <c r="D31" s="115"/>
      <c r="E31" s="117"/>
      <c r="F31" s="115"/>
      <c r="G31" s="115"/>
      <c r="H31" s="115"/>
      <c r="I31" s="118" t="str">
        <f>IFERROR(VLOOKUP(H31,事業区分!$B$9:$C$10,2,FALSE),"")</f>
        <v/>
      </c>
      <c r="J31" s="119"/>
      <c r="K31" s="120" t="str">
        <f>IFERROR(VLOOKUP(I31,補助率!$B$5:$C$5,2,FALSE),"")</f>
        <v/>
      </c>
      <c r="L31" s="120" t="str">
        <f>IFERROR(VLOOKUP(H31,事業区分!$B$9:$H$10,7,FALSE),"")</f>
        <v/>
      </c>
      <c r="M31" s="119"/>
      <c r="N31" s="115"/>
      <c r="O31" s="121"/>
      <c r="P31" s="121"/>
      <c r="Q31" s="122" t="str">
        <f t="shared" si="1"/>
        <v/>
      </c>
      <c r="R31" s="121"/>
      <c r="S31" s="121"/>
      <c r="T31" s="121" t="str">
        <f t="shared" si="2"/>
        <v/>
      </c>
      <c r="U31" s="123" t="str">
        <f t="shared" si="3"/>
        <v/>
      </c>
      <c r="V31" s="124" t="str">
        <f t="shared" si="4"/>
        <v/>
      </c>
      <c r="W31" s="121" t="str">
        <f t="shared" si="5"/>
        <v/>
      </c>
      <c r="X31" s="201" t="str" cm="1">
        <f t="array" aca="1" ref="X31" ca="1">IFERROR(_xlfn.IFS(L31=1,MIN(Q31,V31),L31=2,MIN(Q31,V31,W31),L31=4,MIN(MIN(Q31,V31)*K31,W31),L31=6,MIN(MIN(Q31,V31)*1/2,W31)),"")</f>
        <v/>
      </c>
      <c r="Y31" s="202" t="str" cm="1">
        <f t="array" aca="1" ref="Y31" ca="1">IFERROR(ROUNDDOWN(_xlfn.IFS(OR(L31=1,L31=2),X31*K31,L31=4,X31,L31=6,X31*2/3),-3),"")</f>
        <v/>
      </c>
      <c r="Z31" s="126"/>
      <c r="AA31" s="127"/>
      <c r="AB31" s="124" t="str">
        <f>IFERROR(ROUNDDOWN(IF(#REF!=1,X31*K31,IF(#REF!=2,X31*K31,IF(#REF!=3,X31*2/3,IF(#REF!=4,X31,IF(#REF!=5,X31*1/2,""))))),-3),"")</f>
        <v/>
      </c>
      <c r="AC31" s="124" t="str">
        <f t="shared" si="6"/>
        <v/>
      </c>
      <c r="AD31" s="128"/>
      <c r="AE31" s="129"/>
      <c r="AF31" s="130"/>
      <c r="AG31" s="119"/>
    </row>
    <row r="32" spans="1:33" s="4" customFormat="1" ht="30" hidden="1" customHeight="1" x14ac:dyDescent="0.15">
      <c r="A32" s="114">
        <v>26</v>
      </c>
      <c r="B32" s="115"/>
      <c r="C32" s="116"/>
      <c r="D32" s="115"/>
      <c r="E32" s="117"/>
      <c r="F32" s="115"/>
      <c r="G32" s="115"/>
      <c r="H32" s="115"/>
      <c r="I32" s="118" t="str">
        <f>IFERROR(VLOOKUP(H32,事業区分!$B$9:$C$10,2,FALSE),"")</f>
        <v/>
      </c>
      <c r="J32" s="119"/>
      <c r="K32" s="120" t="str">
        <f>IFERROR(VLOOKUP(I32,補助率!$B$5:$C$5,2,FALSE),"")</f>
        <v/>
      </c>
      <c r="L32" s="120" t="str">
        <f>IFERROR(VLOOKUP(H32,事業区分!$B$9:$H$10,7,FALSE),"")</f>
        <v/>
      </c>
      <c r="M32" s="119"/>
      <c r="N32" s="115"/>
      <c r="O32" s="121"/>
      <c r="P32" s="121"/>
      <c r="Q32" s="122" t="str">
        <f t="shared" si="1"/>
        <v/>
      </c>
      <c r="R32" s="121"/>
      <c r="S32" s="121"/>
      <c r="T32" s="121" t="str">
        <f t="shared" si="2"/>
        <v/>
      </c>
      <c r="U32" s="123" t="str">
        <f t="shared" si="3"/>
        <v/>
      </c>
      <c r="V32" s="124" t="str">
        <f t="shared" si="4"/>
        <v/>
      </c>
      <c r="W32" s="121" t="str">
        <f t="shared" si="5"/>
        <v/>
      </c>
      <c r="X32" s="201" t="str" cm="1">
        <f t="array" aca="1" ref="X32" ca="1">IFERROR(_xlfn.IFS(L32=1,MIN(Q32,V32),L32=2,MIN(Q32,V32,W32),L32=4,MIN(MIN(Q32,V32)*K32,W32),L32=6,MIN(MIN(Q32,V32)*1/2,W32)),"")</f>
        <v/>
      </c>
      <c r="Y32" s="202" t="str" cm="1">
        <f t="array" aca="1" ref="Y32" ca="1">IFERROR(ROUNDDOWN(_xlfn.IFS(OR(L32=1,L32=2),X32*K32,L32=4,X32,L32=6,X32*2/3),-3),"")</f>
        <v/>
      </c>
      <c r="Z32" s="126"/>
      <c r="AA32" s="127"/>
      <c r="AB32" s="124" t="str">
        <f>IFERROR(ROUNDDOWN(IF(#REF!=1,X32*K32,IF(#REF!=2,X32*K32,IF(#REF!=3,X32*2/3,IF(#REF!=4,X32,IF(#REF!=5,X32*1/2,""))))),-3),"")</f>
        <v/>
      </c>
      <c r="AC32" s="124" t="str">
        <f t="shared" si="6"/>
        <v/>
      </c>
      <c r="AD32" s="128"/>
      <c r="AE32" s="129"/>
      <c r="AF32" s="130"/>
      <c r="AG32" s="119"/>
    </row>
    <row r="33" spans="1:33" s="4" customFormat="1" ht="30" hidden="1" customHeight="1" x14ac:dyDescent="0.15">
      <c r="A33" s="114">
        <v>27</v>
      </c>
      <c r="B33" s="115"/>
      <c r="C33" s="116"/>
      <c r="D33" s="115"/>
      <c r="E33" s="117"/>
      <c r="F33" s="115"/>
      <c r="G33" s="115"/>
      <c r="H33" s="115"/>
      <c r="I33" s="118" t="str">
        <f>IFERROR(VLOOKUP(H33,事業区分!$B$9:$C$10,2,FALSE),"")</f>
        <v/>
      </c>
      <c r="J33" s="119"/>
      <c r="K33" s="120" t="str">
        <f>IFERROR(VLOOKUP(I33,補助率!$B$5:$C$5,2,FALSE),"")</f>
        <v/>
      </c>
      <c r="L33" s="120" t="str">
        <f>IFERROR(VLOOKUP(H33,事業区分!$B$9:$H$10,7,FALSE),"")</f>
        <v/>
      </c>
      <c r="M33" s="119"/>
      <c r="N33" s="115"/>
      <c r="O33" s="121"/>
      <c r="P33" s="121"/>
      <c r="Q33" s="122" t="str">
        <f t="shared" si="1"/>
        <v/>
      </c>
      <c r="R33" s="121"/>
      <c r="S33" s="121"/>
      <c r="T33" s="121" t="str">
        <f t="shared" si="2"/>
        <v/>
      </c>
      <c r="U33" s="123" t="str">
        <f t="shared" si="3"/>
        <v/>
      </c>
      <c r="V33" s="124" t="str">
        <f t="shared" si="4"/>
        <v/>
      </c>
      <c r="W33" s="121" t="str">
        <f t="shared" si="5"/>
        <v/>
      </c>
      <c r="X33" s="201" t="str" cm="1">
        <f t="array" aca="1" ref="X33" ca="1">IFERROR(_xlfn.IFS(L33=1,MIN(Q33,V33),L33=2,MIN(Q33,V33,W33),L33=4,MIN(MIN(Q33,V33)*K33,W33),L33=6,MIN(MIN(Q33,V33)*1/2,W33)),"")</f>
        <v/>
      </c>
      <c r="Y33" s="202" t="str" cm="1">
        <f t="array" aca="1" ref="Y33" ca="1">IFERROR(ROUNDDOWN(_xlfn.IFS(OR(L33=1,L33=2),X33*K33,L33=4,X33,L33=6,X33*2/3),-3),"")</f>
        <v/>
      </c>
      <c r="Z33" s="126"/>
      <c r="AA33" s="127"/>
      <c r="AB33" s="124" t="str">
        <f>IFERROR(ROUNDDOWN(IF(#REF!=1,X33*K33,IF(#REF!=2,X33*K33,IF(#REF!=3,X33*2/3,IF(#REF!=4,X33,IF(#REF!=5,X33*1/2,""))))),-3),"")</f>
        <v/>
      </c>
      <c r="AC33" s="124" t="str">
        <f t="shared" si="6"/>
        <v/>
      </c>
      <c r="AD33" s="128"/>
      <c r="AE33" s="129"/>
      <c r="AF33" s="130"/>
      <c r="AG33" s="119"/>
    </row>
    <row r="34" spans="1:33" s="4" customFormat="1" ht="30" hidden="1" customHeight="1" x14ac:dyDescent="0.15">
      <c r="A34" s="114">
        <v>28</v>
      </c>
      <c r="B34" s="115"/>
      <c r="C34" s="116"/>
      <c r="D34" s="115"/>
      <c r="E34" s="117"/>
      <c r="F34" s="115"/>
      <c r="G34" s="115"/>
      <c r="H34" s="115"/>
      <c r="I34" s="118" t="str">
        <f>IFERROR(VLOOKUP(H34,事業区分!$B$9:$C$10,2,FALSE),"")</f>
        <v/>
      </c>
      <c r="J34" s="119"/>
      <c r="K34" s="120" t="str">
        <f>IFERROR(VLOOKUP(I34,補助率!$B$5:$C$5,2,FALSE),"")</f>
        <v/>
      </c>
      <c r="L34" s="120" t="str">
        <f>IFERROR(VLOOKUP(H34,事業区分!$B$9:$H$10,7,FALSE),"")</f>
        <v/>
      </c>
      <c r="M34" s="119"/>
      <c r="N34" s="115"/>
      <c r="O34" s="121"/>
      <c r="P34" s="121"/>
      <c r="Q34" s="122" t="str">
        <f t="shared" si="1"/>
        <v/>
      </c>
      <c r="R34" s="121"/>
      <c r="S34" s="121"/>
      <c r="T34" s="121" t="str">
        <f t="shared" si="2"/>
        <v/>
      </c>
      <c r="U34" s="123" t="str">
        <f t="shared" si="3"/>
        <v/>
      </c>
      <c r="V34" s="124" t="str">
        <f t="shared" si="4"/>
        <v/>
      </c>
      <c r="W34" s="121" t="str">
        <f t="shared" si="5"/>
        <v/>
      </c>
      <c r="X34" s="201" t="str" cm="1">
        <f t="array" aca="1" ref="X34" ca="1">IFERROR(_xlfn.IFS(L34=1,MIN(Q34,V34),L34=2,MIN(Q34,V34,W34),L34=4,MIN(MIN(Q34,V34)*K34,W34),L34=6,MIN(MIN(Q34,V34)*1/2,W34)),"")</f>
        <v/>
      </c>
      <c r="Y34" s="202" t="str" cm="1">
        <f t="array" aca="1" ref="Y34" ca="1">IFERROR(ROUNDDOWN(_xlfn.IFS(OR(L34=1,L34=2),X34*K34,L34=4,X34,L34=6,X34*2/3),-3),"")</f>
        <v/>
      </c>
      <c r="Z34" s="126"/>
      <c r="AA34" s="127"/>
      <c r="AB34" s="124" t="str">
        <f>IFERROR(ROUNDDOWN(IF(#REF!=1,X34*K34,IF(#REF!=2,X34*K34,IF(#REF!=3,X34*2/3,IF(#REF!=4,X34,IF(#REF!=5,X34*1/2,""))))),-3),"")</f>
        <v/>
      </c>
      <c r="AC34" s="124" t="str">
        <f t="shared" si="6"/>
        <v/>
      </c>
      <c r="AD34" s="128"/>
      <c r="AE34" s="129"/>
      <c r="AF34" s="130"/>
      <c r="AG34" s="119"/>
    </row>
    <row r="35" spans="1:33" s="4" customFormat="1" ht="30" hidden="1" customHeight="1" x14ac:dyDescent="0.15">
      <c r="A35" s="114">
        <v>29</v>
      </c>
      <c r="B35" s="115"/>
      <c r="C35" s="116"/>
      <c r="D35" s="115"/>
      <c r="E35" s="117"/>
      <c r="F35" s="115"/>
      <c r="G35" s="115"/>
      <c r="H35" s="115"/>
      <c r="I35" s="118" t="str">
        <f>IFERROR(VLOOKUP(H35,事業区分!$B$9:$C$10,2,FALSE),"")</f>
        <v/>
      </c>
      <c r="J35" s="119"/>
      <c r="K35" s="120" t="str">
        <f>IFERROR(VLOOKUP(I35,補助率!$B$5:$C$5,2,FALSE),"")</f>
        <v/>
      </c>
      <c r="L35" s="120" t="str">
        <f>IFERROR(VLOOKUP(H35,事業区分!$B$9:$H$10,7,FALSE),"")</f>
        <v/>
      </c>
      <c r="M35" s="119"/>
      <c r="N35" s="115"/>
      <c r="O35" s="121"/>
      <c r="P35" s="121"/>
      <c r="Q35" s="122" t="str">
        <f t="shared" si="1"/>
        <v/>
      </c>
      <c r="R35" s="121"/>
      <c r="S35" s="121"/>
      <c r="T35" s="121" t="str">
        <f t="shared" si="2"/>
        <v/>
      </c>
      <c r="U35" s="123" t="str">
        <f t="shared" si="3"/>
        <v/>
      </c>
      <c r="V35" s="124" t="str">
        <f t="shared" si="4"/>
        <v/>
      </c>
      <c r="W35" s="121" t="str">
        <f t="shared" si="5"/>
        <v/>
      </c>
      <c r="X35" s="201" t="str" cm="1">
        <f t="array" aca="1" ref="X35" ca="1">IFERROR(_xlfn.IFS(L35=1,MIN(Q35,V35),L35=2,MIN(Q35,V35,W35),L35=4,MIN(MIN(Q35,V35)*K35,W35),L35=6,MIN(MIN(Q35,V35)*1/2,W35)),"")</f>
        <v/>
      </c>
      <c r="Y35" s="202" t="str" cm="1">
        <f t="array" aca="1" ref="Y35" ca="1">IFERROR(ROUNDDOWN(_xlfn.IFS(OR(L35=1,L35=2),X35*K35,L35=4,X35,L35=6,X35*2/3),-3),"")</f>
        <v/>
      </c>
      <c r="Z35" s="126"/>
      <c r="AA35" s="127"/>
      <c r="AB35" s="124" t="str">
        <f>IFERROR(ROUNDDOWN(IF(#REF!=1,X35*K35,IF(#REF!=2,X35*K35,IF(#REF!=3,X35*2/3,IF(#REF!=4,X35,IF(#REF!=5,X35*1/2,""))))),-3),"")</f>
        <v/>
      </c>
      <c r="AC35" s="124" t="str">
        <f t="shared" si="6"/>
        <v/>
      </c>
      <c r="AD35" s="128"/>
      <c r="AE35" s="129"/>
      <c r="AF35" s="130"/>
      <c r="AG35" s="119"/>
    </row>
    <row r="36" spans="1:33" s="4" customFormat="1" ht="30" hidden="1" customHeight="1" x14ac:dyDescent="0.15">
      <c r="A36" s="114">
        <v>30</v>
      </c>
      <c r="B36" s="115"/>
      <c r="C36" s="116"/>
      <c r="D36" s="115"/>
      <c r="E36" s="117"/>
      <c r="F36" s="115"/>
      <c r="G36" s="115"/>
      <c r="H36" s="115"/>
      <c r="I36" s="118" t="str">
        <f>IFERROR(VLOOKUP(H36,事業区分!$B$9:$C$10,2,FALSE),"")</f>
        <v/>
      </c>
      <c r="J36" s="119"/>
      <c r="K36" s="120" t="str">
        <f>IFERROR(VLOOKUP(I36,補助率!$B$5:$C$5,2,FALSE),"")</f>
        <v/>
      </c>
      <c r="L36" s="120" t="str">
        <f>IFERROR(VLOOKUP(H36,事業区分!$B$9:$H$10,7,FALSE),"")</f>
        <v/>
      </c>
      <c r="M36" s="119"/>
      <c r="N36" s="115"/>
      <c r="O36" s="121"/>
      <c r="P36" s="121"/>
      <c r="Q36" s="122" t="str">
        <f t="shared" si="1"/>
        <v/>
      </c>
      <c r="R36" s="121"/>
      <c r="S36" s="121"/>
      <c r="T36" s="121" t="str">
        <f t="shared" si="2"/>
        <v/>
      </c>
      <c r="U36" s="123" t="str">
        <f t="shared" si="3"/>
        <v/>
      </c>
      <c r="V36" s="124" t="str">
        <f t="shared" si="4"/>
        <v/>
      </c>
      <c r="W36" s="121" t="str">
        <f t="shared" si="5"/>
        <v/>
      </c>
      <c r="X36" s="201" t="str" cm="1">
        <f t="array" aca="1" ref="X36" ca="1">IFERROR(_xlfn.IFS(L36=1,MIN(Q36,V36),L36=2,MIN(Q36,V36,W36),L36=4,MIN(MIN(Q36,V36)*K36,W36),L36=6,MIN(MIN(Q36,V36)*1/2,W36)),"")</f>
        <v/>
      </c>
      <c r="Y36" s="202" t="str" cm="1">
        <f t="array" aca="1" ref="Y36" ca="1">IFERROR(ROUNDDOWN(_xlfn.IFS(OR(L36=1,L36=2),X36*K36,L36=4,X36,L36=6,X36*2/3),-3),"")</f>
        <v/>
      </c>
      <c r="Z36" s="126"/>
      <c r="AA36" s="127"/>
      <c r="AB36" s="124" t="str">
        <f>IFERROR(ROUNDDOWN(IF(#REF!=1,X36*K36,IF(#REF!=2,X36*K36,IF(#REF!=3,X36*2/3,IF(#REF!=4,X36,IF(#REF!=5,X36*1/2,""))))),-3),"")</f>
        <v/>
      </c>
      <c r="AC36" s="124" t="str">
        <f t="shared" si="6"/>
        <v/>
      </c>
      <c r="AD36" s="128"/>
      <c r="AE36" s="129"/>
      <c r="AF36" s="130"/>
      <c r="AG36" s="119"/>
    </row>
    <row r="37" spans="1:33" s="4" customFormat="1" ht="30" hidden="1" customHeight="1" x14ac:dyDescent="0.15">
      <c r="A37" s="114">
        <v>31</v>
      </c>
      <c r="B37" s="115"/>
      <c r="C37" s="116"/>
      <c r="D37" s="115"/>
      <c r="E37" s="117"/>
      <c r="F37" s="115"/>
      <c r="G37" s="115"/>
      <c r="H37" s="115"/>
      <c r="I37" s="118" t="str">
        <f>IFERROR(VLOOKUP(H37,事業区分!$B$9:$C$10,2,FALSE),"")</f>
        <v/>
      </c>
      <c r="J37" s="119"/>
      <c r="K37" s="120" t="str">
        <f>IFERROR(VLOOKUP(I37,補助率!$B$5:$C$5,2,FALSE),"")</f>
        <v/>
      </c>
      <c r="L37" s="120" t="str">
        <f>IFERROR(VLOOKUP(H37,事業区分!$B$9:$H$10,7,FALSE),"")</f>
        <v/>
      </c>
      <c r="M37" s="119"/>
      <c r="N37" s="115"/>
      <c r="O37" s="121"/>
      <c r="P37" s="121"/>
      <c r="Q37" s="122" t="str">
        <f t="shared" si="1"/>
        <v/>
      </c>
      <c r="R37" s="121"/>
      <c r="S37" s="121"/>
      <c r="T37" s="121" t="str">
        <f t="shared" si="2"/>
        <v/>
      </c>
      <c r="U37" s="123" t="str">
        <f t="shared" si="3"/>
        <v/>
      </c>
      <c r="V37" s="124" t="str">
        <f t="shared" si="4"/>
        <v/>
      </c>
      <c r="W37" s="121" t="str">
        <f t="shared" si="5"/>
        <v/>
      </c>
      <c r="X37" s="201" t="str" cm="1">
        <f t="array" aca="1" ref="X37" ca="1">IFERROR(_xlfn.IFS(L37=1,MIN(Q37,V37),L37=2,MIN(Q37,V37,W37),L37=4,MIN(MIN(Q37,V37)*K37,W37),L37=6,MIN(MIN(Q37,V37)*1/2,W37)),"")</f>
        <v/>
      </c>
      <c r="Y37" s="202" t="str" cm="1">
        <f t="array" aca="1" ref="Y37" ca="1">IFERROR(ROUNDDOWN(_xlfn.IFS(OR(L37=1,L37=2),X37*K37,L37=4,X37,L37=6,X37*2/3),-3),"")</f>
        <v/>
      </c>
      <c r="Z37" s="126"/>
      <c r="AA37" s="127"/>
      <c r="AB37" s="124" t="str">
        <f>IFERROR(ROUNDDOWN(IF(#REF!=1,X37*K37,IF(#REF!=2,X37*K37,IF(#REF!=3,X37*2/3,IF(#REF!=4,X37,IF(#REF!=5,X37*1/2,""))))),-3),"")</f>
        <v/>
      </c>
      <c r="AC37" s="124" t="str">
        <f t="shared" si="6"/>
        <v/>
      </c>
      <c r="AD37" s="128"/>
      <c r="AE37" s="129"/>
      <c r="AF37" s="130"/>
      <c r="AG37" s="119"/>
    </row>
    <row r="38" spans="1:33" s="4" customFormat="1" ht="30" hidden="1" customHeight="1" x14ac:dyDescent="0.15">
      <c r="A38" s="114">
        <v>32</v>
      </c>
      <c r="B38" s="115"/>
      <c r="C38" s="116"/>
      <c r="D38" s="115"/>
      <c r="E38" s="117"/>
      <c r="F38" s="115"/>
      <c r="G38" s="115"/>
      <c r="H38" s="115"/>
      <c r="I38" s="118" t="str">
        <f>IFERROR(VLOOKUP(H38,事業区分!$B$9:$C$10,2,FALSE),"")</f>
        <v/>
      </c>
      <c r="J38" s="119"/>
      <c r="K38" s="120" t="str">
        <f>IFERROR(VLOOKUP(I38,補助率!$B$5:$C$5,2,FALSE),"")</f>
        <v/>
      </c>
      <c r="L38" s="120" t="str">
        <f>IFERROR(VLOOKUP(H38,事業区分!$B$9:$H$10,7,FALSE),"")</f>
        <v/>
      </c>
      <c r="M38" s="119"/>
      <c r="N38" s="115"/>
      <c r="O38" s="121"/>
      <c r="P38" s="121"/>
      <c r="Q38" s="122" t="str">
        <f t="shared" si="1"/>
        <v/>
      </c>
      <c r="R38" s="121"/>
      <c r="S38" s="121"/>
      <c r="T38" s="121" t="str">
        <f t="shared" si="2"/>
        <v/>
      </c>
      <c r="U38" s="123" t="str">
        <f t="shared" si="3"/>
        <v/>
      </c>
      <c r="V38" s="124" t="str">
        <f t="shared" si="4"/>
        <v/>
      </c>
      <c r="W38" s="121" t="str">
        <f t="shared" si="5"/>
        <v/>
      </c>
      <c r="X38" s="201" t="str" cm="1">
        <f t="array" aca="1" ref="X38" ca="1">IFERROR(_xlfn.IFS(L38=1,MIN(Q38,V38),L38=2,MIN(Q38,V38,W38),L38=4,MIN(MIN(Q38,V38)*K38,W38),L38=6,MIN(MIN(Q38,V38)*1/2,W38)),"")</f>
        <v/>
      </c>
      <c r="Y38" s="202" t="str" cm="1">
        <f t="array" aca="1" ref="Y38" ca="1">IFERROR(ROUNDDOWN(_xlfn.IFS(OR(L38=1,L38=2),X38*K38,L38=4,X38,L38=6,X38*2/3),-3),"")</f>
        <v/>
      </c>
      <c r="Z38" s="126"/>
      <c r="AA38" s="127"/>
      <c r="AB38" s="124" t="str">
        <f>IFERROR(ROUNDDOWN(IF(#REF!=1,X38*K38,IF(#REF!=2,X38*K38,IF(#REF!=3,X38*2/3,IF(#REF!=4,X38,IF(#REF!=5,X38*1/2,""))))),-3),"")</f>
        <v/>
      </c>
      <c r="AC38" s="124" t="str">
        <f t="shared" si="6"/>
        <v/>
      </c>
      <c r="AD38" s="128"/>
      <c r="AE38" s="129"/>
      <c r="AF38" s="130"/>
      <c r="AG38" s="119"/>
    </row>
    <row r="39" spans="1:33" s="4" customFormat="1" ht="30" hidden="1" customHeight="1" x14ac:dyDescent="0.15">
      <c r="A39" s="114">
        <v>33</v>
      </c>
      <c r="B39" s="115"/>
      <c r="C39" s="116"/>
      <c r="D39" s="115"/>
      <c r="E39" s="117"/>
      <c r="F39" s="115"/>
      <c r="G39" s="115"/>
      <c r="H39" s="115"/>
      <c r="I39" s="118" t="str">
        <f>IFERROR(VLOOKUP(H39,事業区分!$B$9:$C$10,2,FALSE),"")</f>
        <v/>
      </c>
      <c r="J39" s="119"/>
      <c r="K39" s="120" t="str">
        <f>IFERROR(VLOOKUP(I39,補助率!$B$5:$C$5,2,FALSE),"")</f>
        <v/>
      </c>
      <c r="L39" s="120" t="str">
        <f>IFERROR(VLOOKUP(H39,事業区分!$B$9:$H$10,7,FALSE),"")</f>
        <v/>
      </c>
      <c r="M39" s="119"/>
      <c r="N39" s="115"/>
      <c r="O39" s="121"/>
      <c r="P39" s="121"/>
      <c r="Q39" s="122" t="str">
        <f t="shared" si="1"/>
        <v/>
      </c>
      <c r="R39" s="121"/>
      <c r="S39" s="121"/>
      <c r="T39" s="121" t="str">
        <f t="shared" si="2"/>
        <v/>
      </c>
      <c r="U39" s="123" t="str">
        <f t="shared" si="3"/>
        <v/>
      </c>
      <c r="V39" s="124" t="str">
        <f t="shared" si="4"/>
        <v/>
      </c>
      <c r="W39" s="121" t="str">
        <f t="shared" si="5"/>
        <v/>
      </c>
      <c r="X39" s="201" t="str" cm="1">
        <f t="array" aca="1" ref="X39" ca="1">IFERROR(_xlfn.IFS(L39=1,MIN(Q39,V39),L39=2,MIN(Q39,V39,W39),L39=4,MIN(MIN(Q39,V39)*K39,W39),L39=6,MIN(MIN(Q39,V39)*1/2,W39)),"")</f>
        <v/>
      </c>
      <c r="Y39" s="202" t="str" cm="1">
        <f t="array" aca="1" ref="Y39" ca="1">IFERROR(ROUNDDOWN(_xlfn.IFS(OR(L39=1,L39=2),X39*K39,L39=4,X39,L39=6,X39*2/3),-3),"")</f>
        <v/>
      </c>
      <c r="Z39" s="126"/>
      <c r="AA39" s="127"/>
      <c r="AB39" s="124" t="str">
        <f>IFERROR(ROUNDDOWN(IF(#REF!=1,X39*K39,IF(#REF!=2,X39*K39,IF(#REF!=3,X39*2/3,IF(#REF!=4,X39,IF(#REF!=5,X39*1/2,""))))),-3),"")</f>
        <v/>
      </c>
      <c r="AC39" s="124" t="str">
        <f t="shared" si="6"/>
        <v/>
      </c>
      <c r="AD39" s="128"/>
      <c r="AE39" s="129"/>
      <c r="AF39" s="130"/>
      <c r="AG39" s="119"/>
    </row>
    <row r="40" spans="1:33" s="4" customFormat="1" ht="30" hidden="1" customHeight="1" x14ac:dyDescent="0.15">
      <c r="A40" s="114">
        <v>34</v>
      </c>
      <c r="B40" s="115"/>
      <c r="C40" s="116"/>
      <c r="D40" s="115"/>
      <c r="E40" s="117"/>
      <c r="F40" s="115"/>
      <c r="G40" s="115"/>
      <c r="H40" s="115"/>
      <c r="I40" s="118" t="str">
        <f>IFERROR(VLOOKUP(H40,事業区分!$B$9:$C$10,2,FALSE),"")</f>
        <v/>
      </c>
      <c r="J40" s="119"/>
      <c r="K40" s="120" t="str">
        <f>IFERROR(VLOOKUP(I40,補助率!$B$5:$C$5,2,FALSE),"")</f>
        <v/>
      </c>
      <c r="L40" s="120" t="str">
        <f>IFERROR(VLOOKUP(H40,事業区分!$B$9:$H$10,7,FALSE),"")</f>
        <v/>
      </c>
      <c r="M40" s="119"/>
      <c r="N40" s="115"/>
      <c r="O40" s="121"/>
      <c r="P40" s="121"/>
      <c r="Q40" s="122" t="str">
        <f t="shared" si="1"/>
        <v/>
      </c>
      <c r="R40" s="121"/>
      <c r="S40" s="121"/>
      <c r="T40" s="121" t="str">
        <f t="shared" si="2"/>
        <v/>
      </c>
      <c r="U40" s="123" t="str">
        <f t="shared" si="3"/>
        <v/>
      </c>
      <c r="V40" s="124" t="str">
        <f t="shared" si="4"/>
        <v/>
      </c>
      <c r="W40" s="121" t="str">
        <f t="shared" si="5"/>
        <v/>
      </c>
      <c r="X40" s="201" t="str" cm="1">
        <f t="array" aca="1" ref="X40" ca="1">IFERROR(_xlfn.IFS(L40=1,MIN(Q40,V40),L40=2,MIN(Q40,V40,W40),L40=4,MIN(MIN(Q40,V40)*K40,W40),L40=6,MIN(MIN(Q40,V40)*1/2,W40)),"")</f>
        <v/>
      </c>
      <c r="Y40" s="202" t="str" cm="1">
        <f t="array" aca="1" ref="Y40" ca="1">IFERROR(ROUNDDOWN(_xlfn.IFS(OR(L40=1,L40=2),X40*K40,L40=4,X40,L40=6,X40*2/3),-3),"")</f>
        <v/>
      </c>
      <c r="Z40" s="126"/>
      <c r="AA40" s="127"/>
      <c r="AB40" s="124" t="str">
        <f>IFERROR(ROUNDDOWN(IF(#REF!=1,X40*K40,IF(#REF!=2,X40*K40,IF(#REF!=3,X40*2/3,IF(#REF!=4,X40,IF(#REF!=5,X40*1/2,""))))),-3),"")</f>
        <v/>
      </c>
      <c r="AC40" s="124" t="str">
        <f t="shared" si="6"/>
        <v/>
      </c>
      <c r="AD40" s="128"/>
      <c r="AE40" s="129"/>
      <c r="AF40" s="130"/>
      <c r="AG40" s="119"/>
    </row>
    <row r="41" spans="1:33" s="4" customFormat="1" ht="30" hidden="1" customHeight="1" x14ac:dyDescent="0.15">
      <c r="A41" s="114">
        <v>35</v>
      </c>
      <c r="B41" s="115"/>
      <c r="C41" s="116"/>
      <c r="D41" s="115"/>
      <c r="E41" s="117"/>
      <c r="F41" s="115"/>
      <c r="G41" s="115"/>
      <c r="H41" s="115"/>
      <c r="I41" s="118" t="str">
        <f>IFERROR(VLOOKUP(H41,事業区分!$B$9:$C$10,2,FALSE),"")</f>
        <v/>
      </c>
      <c r="J41" s="119"/>
      <c r="K41" s="120" t="str">
        <f>IFERROR(VLOOKUP(I41,補助率!$B$5:$C$5,2,FALSE),"")</f>
        <v/>
      </c>
      <c r="L41" s="120" t="str">
        <f>IFERROR(VLOOKUP(H41,事業区分!$B$9:$H$10,7,FALSE),"")</f>
        <v/>
      </c>
      <c r="M41" s="119"/>
      <c r="N41" s="115"/>
      <c r="O41" s="121"/>
      <c r="P41" s="121"/>
      <c r="Q41" s="122" t="str">
        <f t="shared" si="1"/>
        <v/>
      </c>
      <c r="R41" s="121"/>
      <c r="S41" s="121"/>
      <c r="T41" s="121" t="str">
        <f t="shared" si="2"/>
        <v/>
      </c>
      <c r="U41" s="123" t="str">
        <f t="shared" si="3"/>
        <v/>
      </c>
      <c r="V41" s="124" t="str">
        <f t="shared" si="4"/>
        <v/>
      </c>
      <c r="W41" s="121" t="str">
        <f t="shared" si="5"/>
        <v/>
      </c>
      <c r="X41" s="201" t="str" cm="1">
        <f t="array" aca="1" ref="X41" ca="1">IFERROR(_xlfn.IFS(L41=1,MIN(Q41,V41),L41=2,MIN(Q41,V41,W41),L41=4,MIN(MIN(Q41,V41)*K41,W41),L41=6,MIN(MIN(Q41,V41)*1/2,W41)),"")</f>
        <v/>
      </c>
      <c r="Y41" s="202" t="str" cm="1">
        <f t="array" aca="1" ref="Y41" ca="1">IFERROR(ROUNDDOWN(_xlfn.IFS(OR(L41=1,L41=2),X41*K41,L41=4,X41,L41=6,X41*2/3),-3),"")</f>
        <v/>
      </c>
      <c r="Z41" s="126"/>
      <c r="AA41" s="127"/>
      <c r="AB41" s="124" t="str">
        <f>IFERROR(ROUNDDOWN(IF(#REF!=1,X41*K41,IF(#REF!=2,X41*K41,IF(#REF!=3,X41*2/3,IF(#REF!=4,X41,IF(#REF!=5,X41*1/2,""))))),-3),"")</f>
        <v/>
      </c>
      <c r="AC41" s="124" t="str">
        <f t="shared" si="6"/>
        <v/>
      </c>
      <c r="AD41" s="128"/>
      <c r="AE41" s="129"/>
      <c r="AF41" s="130"/>
      <c r="AG41" s="119"/>
    </row>
    <row r="42" spans="1:33" s="4" customFormat="1" ht="30" hidden="1" customHeight="1" x14ac:dyDescent="0.15">
      <c r="A42" s="114">
        <v>36</v>
      </c>
      <c r="B42" s="115"/>
      <c r="C42" s="116"/>
      <c r="D42" s="115"/>
      <c r="E42" s="117"/>
      <c r="F42" s="115"/>
      <c r="G42" s="115"/>
      <c r="H42" s="115"/>
      <c r="I42" s="118" t="str">
        <f>IFERROR(VLOOKUP(H42,事業区分!$B$9:$C$10,2,FALSE),"")</f>
        <v/>
      </c>
      <c r="J42" s="119"/>
      <c r="K42" s="120" t="str">
        <f>IFERROR(VLOOKUP(I42,補助率!$B$5:$C$5,2,FALSE),"")</f>
        <v/>
      </c>
      <c r="L42" s="120" t="str">
        <f>IFERROR(VLOOKUP(H42,事業区分!$B$9:$H$10,7,FALSE),"")</f>
        <v/>
      </c>
      <c r="M42" s="119"/>
      <c r="N42" s="115"/>
      <c r="O42" s="121"/>
      <c r="P42" s="121"/>
      <c r="Q42" s="122" t="str">
        <f t="shared" si="1"/>
        <v/>
      </c>
      <c r="R42" s="121"/>
      <c r="S42" s="121"/>
      <c r="T42" s="121" t="str">
        <f t="shared" si="2"/>
        <v/>
      </c>
      <c r="U42" s="123" t="str">
        <f t="shared" si="3"/>
        <v/>
      </c>
      <c r="V42" s="124" t="str">
        <f t="shared" si="4"/>
        <v/>
      </c>
      <c r="W42" s="121" t="str">
        <f t="shared" si="5"/>
        <v/>
      </c>
      <c r="X42" s="201" t="str" cm="1">
        <f t="array" aca="1" ref="X42" ca="1">IFERROR(_xlfn.IFS(L42=1,MIN(Q42,V42),L42=2,MIN(Q42,V42,W42),L42=4,MIN(MIN(Q42,V42)*K42,W42),L42=6,MIN(MIN(Q42,V42)*1/2,W42)),"")</f>
        <v/>
      </c>
      <c r="Y42" s="202" t="str" cm="1">
        <f t="array" aca="1" ref="Y42" ca="1">IFERROR(ROUNDDOWN(_xlfn.IFS(OR(L42=1,L42=2),X42*K42,L42=4,X42,L42=6,X42*2/3),-3),"")</f>
        <v/>
      </c>
      <c r="Z42" s="126"/>
      <c r="AA42" s="127"/>
      <c r="AB42" s="124" t="str">
        <f>IFERROR(ROUNDDOWN(IF(#REF!=1,X42*K42,IF(#REF!=2,X42*K42,IF(#REF!=3,X42*2/3,IF(#REF!=4,X42,IF(#REF!=5,X42*1/2,""))))),-3),"")</f>
        <v/>
      </c>
      <c r="AC42" s="124" t="str">
        <f t="shared" si="6"/>
        <v/>
      </c>
      <c r="AD42" s="128"/>
      <c r="AE42" s="129"/>
      <c r="AF42" s="130"/>
      <c r="AG42" s="119"/>
    </row>
    <row r="43" spans="1:33" s="4" customFormat="1" ht="30" hidden="1" customHeight="1" x14ac:dyDescent="0.15">
      <c r="A43" s="114">
        <v>37</v>
      </c>
      <c r="B43" s="115"/>
      <c r="C43" s="116"/>
      <c r="D43" s="115"/>
      <c r="E43" s="117"/>
      <c r="F43" s="115"/>
      <c r="G43" s="115"/>
      <c r="H43" s="115"/>
      <c r="I43" s="118" t="str">
        <f>IFERROR(VLOOKUP(H43,事業区分!$B$9:$C$10,2,FALSE),"")</f>
        <v/>
      </c>
      <c r="J43" s="119"/>
      <c r="K43" s="120" t="str">
        <f>IFERROR(VLOOKUP(I43,補助率!$B$5:$C$5,2,FALSE),"")</f>
        <v/>
      </c>
      <c r="L43" s="120" t="str">
        <f>IFERROR(VLOOKUP(H43,事業区分!$B$9:$H$10,7,FALSE),"")</f>
        <v/>
      </c>
      <c r="M43" s="119"/>
      <c r="N43" s="115"/>
      <c r="O43" s="121"/>
      <c r="P43" s="121"/>
      <c r="Q43" s="122" t="str">
        <f t="shared" si="1"/>
        <v/>
      </c>
      <c r="R43" s="121"/>
      <c r="S43" s="121"/>
      <c r="T43" s="121" t="str">
        <f t="shared" si="2"/>
        <v/>
      </c>
      <c r="U43" s="123" t="str">
        <f t="shared" si="3"/>
        <v/>
      </c>
      <c r="V43" s="124" t="str">
        <f t="shared" si="4"/>
        <v/>
      </c>
      <c r="W43" s="121" t="str">
        <f t="shared" si="5"/>
        <v/>
      </c>
      <c r="X43" s="201" t="str" cm="1">
        <f t="array" aca="1" ref="X43" ca="1">IFERROR(_xlfn.IFS(L43=1,MIN(Q43,V43),L43=2,MIN(Q43,V43,W43),L43=4,MIN(MIN(Q43,V43)*K43,W43),L43=6,MIN(MIN(Q43,V43)*1/2,W43)),"")</f>
        <v/>
      </c>
      <c r="Y43" s="202" t="str" cm="1">
        <f t="array" aca="1" ref="Y43" ca="1">IFERROR(ROUNDDOWN(_xlfn.IFS(OR(L43=1,L43=2),X43*K43,L43=4,X43,L43=6,X43*2/3),-3),"")</f>
        <v/>
      </c>
      <c r="Z43" s="126"/>
      <c r="AA43" s="127"/>
      <c r="AB43" s="124" t="str">
        <f>IFERROR(ROUNDDOWN(IF(#REF!=1,X43*K43,IF(#REF!=2,X43*K43,IF(#REF!=3,X43*2/3,IF(#REF!=4,X43,IF(#REF!=5,X43*1/2,""))))),-3),"")</f>
        <v/>
      </c>
      <c r="AC43" s="124" t="str">
        <f t="shared" si="6"/>
        <v/>
      </c>
      <c r="AD43" s="128"/>
      <c r="AE43" s="129"/>
      <c r="AF43" s="130"/>
      <c r="AG43" s="119"/>
    </row>
    <row r="44" spans="1:33" s="4" customFormat="1" ht="30" hidden="1" customHeight="1" x14ac:dyDescent="0.15">
      <c r="A44" s="114">
        <v>38</v>
      </c>
      <c r="B44" s="115"/>
      <c r="C44" s="116"/>
      <c r="D44" s="115"/>
      <c r="E44" s="117"/>
      <c r="F44" s="115"/>
      <c r="G44" s="115"/>
      <c r="H44" s="115"/>
      <c r="I44" s="118" t="str">
        <f>IFERROR(VLOOKUP(H44,事業区分!$B$9:$C$10,2,FALSE),"")</f>
        <v/>
      </c>
      <c r="J44" s="119"/>
      <c r="K44" s="120" t="str">
        <f>IFERROR(VLOOKUP(I44,補助率!$B$5:$C$5,2,FALSE),"")</f>
        <v/>
      </c>
      <c r="L44" s="120" t="str">
        <f>IFERROR(VLOOKUP(H44,事業区分!$B$9:$H$10,7,FALSE),"")</f>
        <v/>
      </c>
      <c r="M44" s="119"/>
      <c r="N44" s="115"/>
      <c r="O44" s="121"/>
      <c r="P44" s="121"/>
      <c r="Q44" s="122" t="str">
        <f t="shared" si="1"/>
        <v/>
      </c>
      <c r="R44" s="121"/>
      <c r="S44" s="121"/>
      <c r="T44" s="121" t="str">
        <f t="shared" si="2"/>
        <v/>
      </c>
      <c r="U44" s="123" t="str">
        <f t="shared" si="3"/>
        <v/>
      </c>
      <c r="V44" s="124" t="str">
        <f t="shared" si="4"/>
        <v/>
      </c>
      <c r="W44" s="121" t="str">
        <f t="shared" si="5"/>
        <v/>
      </c>
      <c r="X44" s="201" t="str" cm="1">
        <f t="array" aca="1" ref="X44" ca="1">IFERROR(_xlfn.IFS(L44=1,MIN(Q44,V44),L44=2,MIN(Q44,V44,W44),L44=4,MIN(MIN(Q44,V44)*K44,W44),L44=6,MIN(MIN(Q44,V44)*1/2,W44)),"")</f>
        <v/>
      </c>
      <c r="Y44" s="202" t="str" cm="1">
        <f t="array" aca="1" ref="Y44" ca="1">IFERROR(ROUNDDOWN(_xlfn.IFS(OR(L44=1,L44=2),X44*K44,L44=4,X44,L44=6,X44*2/3),-3),"")</f>
        <v/>
      </c>
      <c r="Z44" s="126"/>
      <c r="AA44" s="127"/>
      <c r="AB44" s="124" t="str">
        <f>IFERROR(ROUNDDOWN(IF(#REF!=1,X44*K44,IF(#REF!=2,X44*K44,IF(#REF!=3,X44*2/3,IF(#REF!=4,X44,IF(#REF!=5,X44*1/2,""))))),-3),"")</f>
        <v/>
      </c>
      <c r="AC44" s="124" t="str">
        <f t="shared" si="6"/>
        <v/>
      </c>
      <c r="AD44" s="128"/>
      <c r="AE44" s="129"/>
      <c r="AF44" s="130"/>
      <c r="AG44" s="119"/>
    </row>
    <row r="45" spans="1:33" s="4" customFormat="1" ht="30" hidden="1" customHeight="1" x14ac:dyDescent="0.15">
      <c r="A45" s="114">
        <v>39</v>
      </c>
      <c r="B45" s="115"/>
      <c r="C45" s="116"/>
      <c r="D45" s="115"/>
      <c r="E45" s="117"/>
      <c r="F45" s="115"/>
      <c r="G45" s="115"/>
      <c r="H45" s="115"/>
      <c r="I45" s="118" t="str">
        <f>IFERROR(VLOOKUP(H45,事業区分!$B$9:$C$10,2,FALSE),"")</f>
        <v/>
      </c>
      <c r="J45" s="119"/>
      <c r="K45" s="120" t="str">
        <f>IFERROR(VLOOKUP(I45,補助率!$B$5:$C$5,2,FALSE),"")</f>
        <v/>
      </c>
      <c r="L45" s="120" t="str">
        <f>IFERROR(VLOOKUP(H45,事業区分!$B$9:$H$10,7,FALSE),"")</f>
        <v/>
      </c>
      <c r="M45" s="119"/>
      <c r="N45" s="115"/>
      <c r="O45" s="121"/>
      <c r="P45" s="121"/>
      <c r="Q45" s="122" t="str">
        <f t="shared" si="1"/>
        <v/>
      </c>
      <c r="R45" s="121"/>
      <c r="S45" s="121"/>
      <c r="T45" s="121" t="str">
        <f t="shared" si="2"/>
        <v/>
      </c>
      <c r="U45" s="123" t="str">
        <f t="shared" si="3"/>
        <v/>
      </c>
      <c r="V45" s="124" t="str">
        <f t="shared" si="4"/>
        <v/>
      </c>
      <c r="W45" s="121" t="str">
        <f t="shared" si="5"/>
        <v/>
      </c>
      <c r="X45" s="201" t="str" cm="1">
        <f t="array" aca="1" ref="X45" ca="1">IFERROR(_xlfn.IFS(L45=1,MIN(Q45,V45),L45=2,MIN(Q45,V45,W45),L45=4,MIN(MIN(Q45,V45)*K45,W45),L45=6,MIN(MIN(Q45,V45)*1/2,W45)),"")</f>
        <v/>
      </c>
      <c r="Y45" s="202" t="str" cm="1">
        <f t="array" aca="1" ref="Y45" ca="1">IFERROR(ROUNDDOWN(_xlfn.IFS(OR(L45=1,L45=2),X45*K45,L45=4,X45,L45=6,X45*2/3),-3),"")</f>
        <v/>
      </c>
      <c r="Z45" s="126"/>
      <c r="AA45" s="127"/>
      <c r="AB45" s="124" t="str">
        <f>IFERROR(ROUNDDOWN(IF(#REF!=1,X45*K45,IF(#REF!=2,X45*K45,IF(#REF!=3,X45*2/3,IF(#REF!=4,X45,IF(#REF!=5,X45*1/2,""))))),-3),"")</f>
        <v/>
      </c>
      <c r="AC45" s="124" t="str">
        <f t="shared" si="6"/>
        <v/>
      </c>
      <c r="AD45" s="128"/>
      <c r="AE45" s="129"/>
      <c r="AF45" s="130"/>
      <c r="AG45" s="119"/>
    </row>
    <row r="46" spans="1:33" s="4" customFormat="1" ht="30" hidden="1" customHeight="1" x14ac:dyDescent="0.15">
      <c r="A46" s="114">
        <v>40</v>
      </c>
      <c r="B46" s="115"/>
      <c r="C46" s="116"/>
      <c r="D46" s="115"/>
      <c r="E46" s="117"/>
      <c r="F46" s="115"/>
      <c r="G46" s="115"/>
      <c r="H46" s="115"/>
      <c r="I46" s="118" t="str">
        <f>IFERROR(VLOOKUP(H46,事業区分!$B$9:$C$10,2,FALSE),"")</f>
        <v/>
      </c>
      <c r="J46" s="119"/>
      <c r="K46" s="120" t="str">
        <f>IFERROR(VLOOKUP(I46,補助率!$B$5:$C$5,2,FALSE),"")</f>
        <v/>
      </c>
      <c r="L46" s="120" t="str">
        <f>IFERROR(VLOOKUP(H46,事業区分!$B$9:$H$10,7,FALSE),"")</f>
        <v/>
      </c>
      <c r="M46" s="119"/>
      <c r="N46" s="115"/>
      <c r="O46" s="121"/>
      <c r="P46" s="121"/>
      <c r="Q46" s="122" t="str">
        <f t="shared" si="1"/>
        <v/>
      </c>
      <c r="R46" s="121"/>
      <c r="S46" s="121"/>
      <c r="T46" s="121" t="str">
        <f t="shared" si="2"/>
        <v/>
      </c>
      <c r="U46" s="123" t="str">
        <f t="shared" si="3"/>
        <v/>
      </c>
      <c r="V46" s="124" t="str">
        <f t="shared" si="4"/>
        <v/>
      </c>
      <c r="W46" s="121" t="str">
        <f t="shared" si="5"/>
        <v/>
      </c>
      <c r="X46" s="201" t="str" cm="1">
        <f t="array" aca="1" ref="X46" ca="1">IFERROR(_xlfn.IFS(L46=1,MIN(Q46,V46),L46=2,MIN(Q46,V46,W46),L46=4,MIN(MIN(Q46,V46)*K46,W46),L46=6,MIN(MIN(Q46,V46)*1/2,W46)),"")</f>
        <v/>
      </c>
      <c r="Y46" s="202" t="str" cm="1">
        <f t="array" aca="1" ref="Y46" ca="1">IFERROR(ROUNDDOWN(_xlfn.IFS(OR(L46=1,L46=2),X46*K46,L46=4,X46,L46=6,X46*2/3),-3),"")</f>
        <v/>
      </c>
      <c r="Z46" s="126"/>
      <c r="AA46" s="127"/>
      <c r="AB46" s="124" t="str">
        <f>IFERROR(ROUNDDOWN(IF(#REF!=1,X46*K46,IF(#REF!=2,X46*K46,IF(#REF!=3,X46*2/3,IF(#REF!=4,X46,IF(#REF!=5,X46*1/2,""))))),-3),"")</f>
        <v/>
      </c>
      <c r="AC46" s="124" t="str">
        <f t="shared" si="6"/>
        <v/>
      </c>
      <c r="AD46" s="128"/>
      <c r="AE46" s="129"/>
      <c r="AF46" s="130"/>
      <c r="AG46" s="119"/>
    </row>
    <row r="47" spans="1:33" s="4" customFormat="1" ht="30" hidden="1" customHeight="1" x14ac:dyDescent="0.15">
      <c r="A47" s="114">
        <v>41</v>
      </c>
      <c r="B47" s="115"/>
      <c r="C47" s="116"/>
      <c r="D47" s="115"/>
      <c r="E47" s="117"/>
      <c r="F47" s="115"/>
      <c r="G47" s="115"/>
      <c r="H47" s="115"/>
      <c r="I47" s="118" t="str">
        <f>IFERROR(VLOOKUP(H47,事業区分!$B$9:$C$10,2,FALSE),"")</f>
        <v/>
      </c>
      <c r="J47" s="119"/>
      <c r="K47" s="120" t="str">
        <f>IFERROR(VLOOKUP(I47,補助率!$B$5:$C$5,2,FALSE),"")</f>
        <v/>
      </c>
      <c r="L47" s="120" t="str">
        <f>IFERROR(VLOOKUP(H47,事業区分!$B$9:$H$10,7,FALSE),"")</f>
        <v/>
      </c>
      <c r="M47" s="119"/>
      <c r="N47" s="115"/>
      <c r="O47" s="121"/>
      <c r="P47" s="121"/>
      <c r="Q47" s="122" t="str">
        <f t="shared" si="1"/>
        <v/>
      </c>
      <c r="R47" s="121"/>
      <c r="S47" s="121"/>
      <c r="T47" s="121" t="str">
        <f t="shared" si="2"/>
        <v/>
      </c>
      <c r="U47" s="123" t="str">
        <f t="shared" si="3"/>
        <v/>
      </c>
      <c r="V47" s="124" t="str">
        <f t="shared" si="4"/>
        <v/>
      </c>
      <c r="W47" s="121" t="str">
        <f t="shared" si="5"/>
        <v/>
      </c>
      <c r="X47" s="201" t="str" cm="1">
        <f t="array" aca="1" ref="X47" ca="1">IFERROR(_xlfn.IFS(L47=1,MIN(Q47,V47),L47=2,MIN(Q47,V47,W47),L47=4,MIN(MIN(Q47,V47)*K47,W47),L47=6,MIN(MIN(Q47,V47)*1/2,W47)),"")</f>
        <v/>
      </c>
      <c r="Y47" s="202" t="str" cm="1">
        <f t="array" aca="1" ref="Y47" ca="1">IFERROR(ROUNDDOWN(_xlfn.IFS(OR(L47=1,L47=2),X47*K47,L47=4,X47,L47=6,X47*2/3),-3),"")</f>
        <v/>
      </c>
      <c r="Z47" s="126"/>
      <c r="AA47" s="127"/>
      <c r="AB47" s="124" t="str">
        <f>IFERROR(ROUNDDOWN(IF(#REF!=1,X47*K47,IF(#REF!=2,X47*K47,IF(#REF!=3,X47*2/3,IF(#REF!=4,X47,IF(#REF!=5,X47*1/2,""))))),-3),"")</f>
        <v/>
      </c>
      <c r="AC47" s="124" t="str">
        <f t="shared" si="6"/>
        <v/>
      </c>
      <c r="AD47" s="128"/>
      <c r="AE47" s="129"/>
      <c r="AF47" s="130"/>
      <c r="AG47" s="119"/>
    </row>
    <row r="48" spans="1:33" s="4" customFormat="1" ht="30" hidden="1" customHeight="1" x14ac:dyDescent="0.15">
      <c r="A48" s="114">
        <v>42</v>
      </c>
      <c r="B48" s="115"/>
      <c r="C48" s="116"/>
      <c r="D48" s="115"/>
      <c r="E48" s="117"/>
      <c r="F48" s="115"/>
      <c r="G48" s="115"/>
      <c r="H48" s="115"/>
      <c r="I48" s="118" t="str">
        <f>IFERROR(VLOOKUP(H48,事業区分!$B$9:$C$10,2,FALSE),"")</f>
        <v/>
      </c>
      <c r="J48" s="119"/>
      <c r="K48" s="120" t="str">
        <f>IFERROR(VLOOKUP(I48,補助率!$B$5:$C$5,2,FALSE),"")</f>
        <v/>
      </c>
      <c r="L48" s="120" t="str">
        <f>IFERROR(VLOOKUP(H48,事業区分!$B$9:$H$10,7,FALSE),"")</f>
        <v/>
      </c>
      <c r="M48" s="119"/>
      <c r="N48" s="115"/>
      <c r="O48" s="121"/>
      <c r="P48" s="121"/>
      <c r="Q48" s="122" t="str">
        <f t="shared" si="1"/>
        <v/>
      </c>
      <c r="R48" s="121"/>
      <c r="S48" s="121"/>
      <c r="T48" s="121" t="str">
        <f t="shared" si="2"/>
        <v/>
      </c>
      <c r="U48" s="123" t="str">
        <f t="shared" si="3"/>
        <v/>
      </c>
      <c r="V48" s="124" t="str">
        <f t="shared" si="4"/>
        <v/>
      </c>
      <c r="W48" s="121" t="str">
        <f t="shared" si="5"/>
        <v/>
      </c>
      <c r="X48" s="201" t="str" cm="1">
        <f t="array" aca="1" ref="X48" ca="1">IFERROR(_xlfn.IFS(L48=1,MIN(Q48,V48),L48=2,MIN(Q48,V48,W48),L48=4,MIN(MIN(Q48,V48)*K48,W48),L48=6,MIN(MIN(Q48,V48)*1/2,W48)),"")</f>
        <v/>
      </c>
      <c r="Y48" s="202" t="str" cm="1">
        <f t="array" aca="1" ref="Y48" ca="1">IFERROR(ROUNDDOWN(_xlfn.IFS(OR(L48=1,L48=2),X48*K48,L48=4,X48,L48=6,X48*2/3),-3),"")</f>
        <v/>
      </c>
      <c r="Z48" s="126"/>
      <c r="AA48" s="127"/>
      <c r="AB48" s="124" t="str">
        <f>IFERROR(ROUNDDOWN(IF(#REF!=1,X48*K48,IF(#REF!=2,X48*K48,IF(#REF!=3,X48*2/3,IF(#REF!=4,X48,IF(#REF!=5,X48*1/2,""))))),-3),"")</f>
        <v/>
      </c>
      <c r="AC48" s="124" t="str">
        <f t="shared" si="6"/>
        <v/>
      </c>
      <c r="AD48" s="128"/>
      <c r="AE48" s="129"/>
      <c r="AF48" s="130"/>
      <c r="AG48" s="119"/>
    </row>
    <row r="49" spans="1:33" s="4" customFormat="1" ht="30" hidden="1" customHeight="1" x14ac:dyDescent="0.15">
      <c r="A49" s="114">
        <v>43</v>
      </c>
      <c r="B49" s="115"/>
      <c r="C49" s="116"/>
      <c r="D49" s="115"/>
      <c r="E49" s="117"/>
      <c r="F49" s="115"/>
      <c r="G49" s="115"/>
      <c r="H49" s="115"/>
      <c r="I49" s="118" t="str">
        <f>IFERROR(VLOOKUP(H49,事業区分!$B$9:$C$10,2,FALSE),"")</f>
        <v/>
      </c>
      <c r="J49" s="119"/>
      <c r="K49" s="120" t="str">
        <f>IFERROR(VLOOKUP(I49,補助率!$B$5:$C$5,2,FALSE),"")</f>
        <v/>
      </c>
      <c r="L49" s="120" t="str">
        <f>IFERROR(VLOOKUP(H49,事業区分!$B$9:$H$10,7,FALSE),"")</f>
        <v/>
      </c>
      <c r="M49" s="119"/>
      <c r="N49" s="115"/>
      <c r="O49" s="121"/>
      <c r="P49" s="121"/>
      <c r="Q49" s="122" t="str">
        <f t="shared" si="1"/>
        <v/>
      </c>
      <c r="R49" s="121"/>
      <c r="S49" s="121"/>
      <c r="T49" s="121" t="str">
        <f t="shared" si="2"/>
        <v/>
      </c>
      <c r="U49" s="123" t="str">
        <f t="shared" si="3"/>
        <v/>
      </c>
      <c r="V49" s="124" t="str">
        <f t="shared" si="4"/>
        <v/>
      </c>
      <c r="W49" s="121" t="str">
        <f t="shared" si="5"/>
        <v/>
      </c>
      <c r="X49" s="201" t="str" cm="1">
        <f t="array" aca="1" ref="X49" ca="1">IFERROR(_xlfn.IFS(L49=1,MIN(Q49,V49),L49=2,MIN(Q49,V49,W49),L49=4,MIN(MIN(Q49,V49)*K49,W49),L49=6,MIN(MIN(Q49,V49)*1/2,W49)),"")</f>
        <v/>
      </c>
      <c r="Y49" s="202" t="str" cm="1">
        <f t="array" aca="1" ref="Y49" ca="1">IFERROR(ROUNDDOWN(_xlfn.IFS(OR(L49=1,L49=2),X49*K49,L49=4,X49,L49=6,X49*2/3),-3),"")</f>
        <v/>
      </c>
      <c r="Z49" s="126"/>
      <c r="AA49" s="127"/>
      <c r="AB49" s="124" t="str">
        <f>IFERROR(ROUNDDOWN(IF(#REF!=1,X49*K49,IF(#REF!=2,X49*K49,IF(#REF!=3,X49*2/3,IF(#REF!=4,X49,IF(#REF!=5,X49*1/2,""))))),-3),"")</f>
        <v/>
      </c>
      <c r="AC49" s="124" t="str">
        <f t="shared" si="6"/>
        <v/>
      </c>
      <c r="AD49" s="128"/>
      <c r="AE49" s="129"/>
      <c r="AF49" s="130"/>
      <c r="AG49" s="119"/>
    </row>
    <row r="50" spans="1:33" s="4" customFormat="1" ht="30" hidden="1" customHeight="1" x14ac:dyDescent="0.15">
      <c r="A50" s="114">
        <v>44</v>
      </c>
      <c r="B50" s="115"/>
      <c r="C50" s="116"/>
      <c r="D50" s="115"/>
      <c r="E50" s="117"/>
      <c r="F50" s="115"/>
      <c r="G50" s="115"/>
      <c r="H50" s="115"/>
      <c r="I50" s="118" t="str">
        <f>IFERROR(VLOOKUP(H50,事業区分!$B$9:$C$10,2,FALSE),"")</f>
        <v/>
      </c>
      <c r="J50" s="119"/>
      <c r="K50" s="120" t="str">
        <f>IFERROR(VLOOKUP(I50,補助率!$B$5:$C$5,2,FALSE),"")</f>
        <v/>
      </c>
      <c r="L50" s="120" t="str">
        <f>IFERROR(VLOOKUP(H50,事業区分!$B$9:$H$10,7,FALSE),"")</f>
        <v/>
      </c>
      <c r="M50" s="119"/>
      <c r="N50" s="115"/>
      <c r="O50" s="121"/>
      <c r="P50" s="121"/>
      <c r="Q50" s="122" t="str">
        <f t="shared" si="1"/>
        <v/>
      </c>
      <c r="R50" s="121"/>
      <c r="S50" s="121"/>
      <c r="T50" s="121" t="str">
        <f t="shared" si="2"/>
        <v/>
      </c>
      <c r="U50" s="123" t="str">
        <f t="shared" si="3"/>
        <v/>
      </c>
      <c r="V50" s="124" t="str">
        <f t="shared" si="4"/>
        <v/>
      </c>
      <c r="W50" s="121" t="str">
        <f t="shared" si="5"/>
        <v/>
      </c>
      <c r="X50" s="201" t="str" cm="1">
        <f t="array" aca="1" ref="X50" ca="1">IFERROR(_xlfn.IFS(L50=1,MIN(Q50,V50),L50=2,MIN(Q50,V50,W50),L50=4,MIN(MIN(Q50,V50)*K50,W50),L50=6,MIN(MIN(Q50,V50)*1/2,W50)),"")</f>
        <v/>
      </c>
      <c r="Y50" s="202" t="str" cm="1">
        <f t="array" aca="1" ref="Y50" ca="1">IFERROR(ROUNDDOWN(_xlfn.IFS(OR(L50=1,L50=2),X50*K50,L50=4,X50,L50=6,X50*2/3),-3),"")</f>
        <v/>
      </c>
      <c r="Z50" s="126"/>
      <c r="AA50" s="127"/>
      <c r="AB50" s="124" t="str">
        <f>IFERROR(ROUNDDOWN(IF(#REF!=1,X50*K50,IF(#REF!=2,X50*K50,IF(#REF!=3,X50*2/3,IF(#REF!=4,X50,IF(#REF!=5,X50*1/2,""))))),-3),"")</f>
        <v/>
      </c>
      <c r="AC50" s="124" t="str">
        <f t="shared" si="6"/>
        <v/>
      </c>
      <c r="AD50" s="128"/>
      <c r="AE50" s="129"/>
      <c r="AF50" s="130"/>
      <c r="AG50" s="119"/>
    </row>
    <row r="51" spans="1:33" s="4" customFormat="1" ht="30" hidden="1" customHeight="1" x14ac:dyDescent="0.15">
      <c r="A51" s="114">
        <v>45</v>
      </c>
      <c r="B51" s="115"/>
      <c r="C51" s="116"/>
      <c r="D51" s="115"/>
      <c r="E51" s="117"/>
      <c r="F51" s="115"/>
      <c r="G51" s="115"/>
      <c r="H51" s="115"/>
      <c r="I51" s="118" t="str">
        <f>IFERROR(VLOOKUP(H51,事業区分!$B$9:$C$10,2,FALSE),"")</f>
        <v/>
      </c>
      <c r="J51" s="119"/>
      <c r="K51" s="120" t="str">
        <f>IFERROR(VLOOKUP(I51,補助率!$B$5:$C$5,2,FALSE),"")</f>
        <v/>
      </c>
      <c r="L51" s="120" t="str">
        <f>IFERROR(VLOOKUP(H51,事業区分!$B$9:$H$10,7,FALSE),"")</f>
        <v/>
      </c>
      <c r="M51" s="119"/>
      <c r="N51" s="115"/>
      <c r="O51" s="121"/>
      <c r="P51" s="121"/>
      <c r="Q51" s="122" t="str">
        <f t="shared" si="1"/>
        <v/>
      </c>
      <c r="R51" s="121"/>
      <c r="S51" s="121"/>
      <c r="T51" s="121" t="str">
        <f t="shared" si="2"/>
        <v/>
      </c>
      <c r="U51" s="123" t="str">
        <f t="shared" si="3"/>
        <v/>
      </c>
      <c r="V51" s="124" t="str">
        <f t="shared" si="4"/>
        <v/>
      </c>
      <c r="W51" s="121" t="str">
        <f t="shared" si="5"/>
        <v/>
      </c>
      <c r="X51" s="201" t="str" cm="1">
        <f t="array" aca="1" ref="X51" ca="1">IFERROR(_xlfn.IFS(L51=1,MIN(Q51,V51),L51=2,MIN(Q51,V51,W51),L51=4,MIN(MIN(Q51,V51)*K51,W51),L51=6,MIN(MIN(Q51,V51)*1/2,W51)),"")</f>
        <v/>
      </c>
      <c r="Y51" s="202" t="str" cm="1">
        <f t="array" aca="1" ref="Y51" ca="1">IFERROR(ROUNDDOWN(_xlfn.IFS(OR(L51=1,L51=2),X51*K51,L51=4,X51,L51=6,X51*2/3),-3),"")</f>
        <v/>
      </c>
      <c r="Z51" s="126"/>
      <c r="AA51" s="127"/>
      <c r="AB51" s="124" t="str">
        <f>IFERROR(ROUNDDOWN(IF(#REF!=1,X51*K51,IF(#REF!=2,X51*K51,IF(#REF!=3,X51*2/3,IF(#REF!=4,X51,IF(#REF!=5,X51*1/2,""))))),-3),"")</f>
        <v/>
      </c>
      <c r="AC51" s="124" t="str">
        <f t="shared" si="6"/>
        <v/>
      </c>
      <c r="AD51" s="128"/>
      <c r="AE51" s="129"/>
      <c r="AF51" s="130"/>
      <c r="AG51" s="119"/>
    </row>
    <row r="52" spans="1:33" s="4" customFormat="1" ht="30" hidden="1" customHeight="1" x14ac:dyDescent="0.15">
      <c r="A52" s="114">
        <v>46</v>
      </c>
      <c r="B52" s="115"/>
      <c r="C52" s="116"/>
      <c r="D52" s="115"/>
      <c r="E52" s="117"/>
      <c r="F52" s="115"/>
      <c r="G52" s="115"/>
      <c r="H52" s="115"/>
      <c r="I52" s="118" t="str">
        <f>IFERROR(VLOOKUP(H52,事業区分!$B$9:$C$10,2,FALSE),"")</f>
        <v/>
      </c>
      <c r="J52" s="119"/>
      <c r="K52" s="120" t="str">
        <f>IFERROR(VLOOKUP(I52,補助率!$B$5:$C$5,2,FALSE),"")</f>
        <v/>
      </c>
      <c r="L52" s="120" t="str">
        <f>IFERROR(VLOOKUP(H52,事業区分!$B$9:$H$10,7,FALSE),"")</f>
        <v/>
      </c>
      <c r="M52" s="119"/>
      <c r="N52" s="115"/>
      <c r="O52" s="121"/>
      <c r="P52" s="121"/>
      <c r="Q52" s="122" t="str">
        <f t="shared" si="1"/>
        <v/>
      </c>
      <c r="R52" s="121"/>
      <c r="S52" s="121"/>
      <c r="T52" s="121" t="str">
        <f t="shared" si="2"/>
        <v/>
      </c>
      <c r="U52" s="123" t="str">
        <f t="shared" si="3"/>
        <v/>
      </c>
      <c r="V52" s="124" t="str">
        <f t="shared" si="4"/>
        <v/>
      </c>
      <c r="W52" s="121" t="str">
        <f t="shared" si="5"/>
        <v/>
      </c>
      <c r="X52" s="201" t="str" cm="1">
        <f t="array" aca="1" ref="X52" ca="1">IFERROR(_xlfn.IFS(L52=1,MIN(Q52,V52),L52=2,MIN(Q52,V52,W52),L52=4,MIN(MIN(Q52,V52)*K52,W52),L52=6,MIN(MIN(Q52,V52)*1/2,W52)),"")</f>
        <v/>
      </c>
      <c r="Y52" s="202" t="str" cm="1">
        <f t="array" aca="1" ref="Y52" ca="1">IFERROR(ROUNDDOWN(_xlfn.IFS(OR(L52=1,L52=2),X52*K52,L52=4,X52,L52=6,X52*2/3),-3),"")</f>
        <v/>
      </c>
      <c r="Z52" s="126"/>
      <c r="AA52" s="127"/>
      <c r="AB52" s="124" t="str">
        <f>IFERROR(ROUNDDOWN(IF(#REF!=1,X52*K52,IF(#REF!=2,X52*K52,IF(#REF!=3,X52*2/3,IF(#REF!=4,X52,IF(#REF!=5,X52*1/2,""))))),-3),"")</f>
        <v/>
      </c>
      <c r="AC52" s="124" t="str">
        <f t="shared" si="6"/>
        <v/>
      </c>
      <c r="AD52" s="128"/>
      <c r="AE52" s="129"/>
      <c r="AF52" s="130"/>
      <c r="AG52" s="119"/>
    </row>
    <row r="53" spans="1:33" s="4" customFormat="1" ht="30" hidden="1" customHeight="1" x14ac:dyDescent="0.15">
      <c r="A53" s="114">
        <v>47</v>
      </c>
      <c r="B53" s="115"/>
      <c r="C53" s="116"/>
      <c r="D53" s="115"/>
      <c r="E53" s="117"/>
      <c r="F53" s="115"/>
      <c r="G53" s="115"/>
      <c r="H53" s="115"/>
      <c r="I53" s="118" t="str">
        <f>IFERROR(VLOOKUP(H53,事業区分!$B$9:$C$10,2,FALSE),"")</f>
        <v/>
      </c>
      <c r="J53" s="119"/>
      <c r="K53" s="120" t="str">
        <f>IFERROR(VLOOKUP(I53,補助率!$B$5:$C$5,2,FALSE),"")</f>
        <v/>
      </c>
      <c r="L53" s="120" t="str">
        <f>IFERROR(VLOOKUP(H53,事業区分!$B$9:$H$10,7,FALSE),"")</f>
        <v/>
      </c>
      <c r="M53" s="119"/>
      <c r="N53" s="115"/>
      <c r="O53" s="121"/>
      <c r="P53" s="121"/>
      <c r="Q53" s="122" t="str">
        <f t="shared" si="1"/>
        <v/>
      </c>
      <c r="R53" s="121"/>
      <c r="S53" s="121"/>
      <c r="T53" s="121" t="str">
        <f t="shared" si="2"/>
        <v/>
      </c>
      <c r="U53" s="123" t="str">
        <f t="shared" si="3"/>
        <v/>
      </c>
      <c r="V53" s="124" t="str">
        <f t="shared" si="4"/>
        <v/>
      </c>
      <c r="W53" s="121" t="str">
        <f t="shared" si="5"/>
        <v/>
      </c>
      <c r="X53" s="201" t="str" cm="1">
        <f t="array" aca="1" ref="X53" ca="1">IFERROR(_xlfn.IFS(L53=1,MIN(Q53,V53),L53=2,MIN(Q53,V53,W53),L53=4,MIN(MIN(Q53,V53)*K53,W53),L53=6,MIN(MIN(Q53,V53)*1/2,W53)),"")</f>
        <v/>
      </c>
      <c r="Y53" s="202" t="str" cm="1">
        <f t="array" aca="1" ref="Y53" ca="1">IFERROR(ROUNDDOWN(_xlfn.IFS(OR(L53=1,L53=2),X53*K53,L53=4,X53,L53=6,X53*2/3),-3),"")</f>
        <v/>
      </c>
      <c r="Z53" s="126"/>
      <c r="AA53" s="127"/>
      <c r="AB53" s="124" t="str">
        <f>IFERROR(ROUNDDOWN(IF(#REF!=1,X53*K53,IF(#REF!=2,X53*K53,IF(#REF!=3,X53*2/3,IF(#REF!=4,X53,IF(#REF!=5,X53*1/2,""))))),-3),"")</f>
        <v/>
      </c>
      <c r="AC53" s="124" t="str">
        <f t="shared" si="6"/>
        <v/>
      </c>
      <c r="AD53" s="128"/>
      <c r="AE53" s="129"/>
      <c r="AF53" s="130"/>
      <c r="AG53" s="119"/>
    </row>
    <row r="54" spans="1:33" s="4" customFormat="1" ht="30" hidden="1" customHeight="1" x14ac:dyDescent="0.15">
      <c r="A54" s="114">
        <v>48</v>
      </c>
      <c r="B54" s="115"/>
      <c r="C54" s="116"/>
      <c r="D54" s="115"/>
      <c r="E54" s="117"/>
      <c r="F54" s="115"/>
      <c r="G54" s="115"/>
      <c r="H54" s="115"/>
      <c r="I54" s="118" t="str">
        <f>IFERROR(VLOOKUP(H54,事業区分!$B$9:$C$10,2,FALSE),"")</f>
        <v/>
      </c>
      <c r="J54" s="119"/>
      <c r="K54" s="120" t="str">
        <f>IFERROR(VLOOKUP(I54,補助率!$B$5:$C$5,2,FALSE),"")</f>
        <v/>
      </c>
      <c r="L54" s="120" t="str">
        <f>IFERROR(VLOOKUP(H54,事業区分!$B$9:$H$10,7,FALSE),"")</f>
        <v/>
      </c>
      <c r="M54" s="119"/>
      <c r="N54" s="115"/>
      <c r="O54" s="121"/>
      <c r="P54" s="121"/>
      <c r="Q54" s="122" t="str">
        <f t="shared" si="1"/>
        <v/>
      </c>
      <c r="R54" s="121"/>
      <c r="S54" s="121"/>
      <c r="T54" s="121" t="str">
        <f t="shared" si="2"/>
        <v/>
      </c>
      <c r="U54" s="123" t="str">
        <f t="shared" si="3"/>
        <v/>
      </c>
      <c r="V54" s="124" t="str">
        <f t="shared" si="4"/>
        <v/>
      </c>
      <c r="W54" s="121" t="str">
        <f t="shared" si="5"/>
        <v/>
      </c>
      <c r="X54" s="201" t="str" cm="1">
        <f t="array" aca="1" ref="X54" ca="1">IFERROR(_xlfn.IFS(L54=1,MIN(Q54,V54),L54=2,MIN(Q54,V54,W54),L54=4,MIN(MIN(Q54,V54)*K54,W54),L54=6,MIN(MIN(Q54,V54)*1/2,W54)),"")</f>
        <v/>
      </c>
      <c r="Y54" s="202" t="str" cm="1">
        <f t="array" aca="1" ref="Y54" ca="1">IFERROR(ROUNDDOWN(_xlfn.IFS(OR(L54=1,L54=2),X54*K54,L54=4,X54,L54=6,X54*2/3),-3),"")</f>
        <v/>
      </c>
      <c r="Z54" s="126"/>
      <c r="AA54" s="127"/>
      <c r="AB54" s="124" t="str">
        <f>IFERROR(ROUNDDOWN(IF(#REF!=1,X54*K54,IF(#REF!=2,X54*K54,IF(#REF!=3,X54*2/3,IF(#REF!=4,X54,IF(#REF!=5,X54*1/2,""))))),-3),"")</f>
        <v/>
      </c>
      <c r="AC54" s="124" t="str">
        <f t="shared" si="6"/>
        <v/>
      </c>
      <c r="AD54" s="128"/>
      <c r="AE54" s="129"/>
      <c r="AF54" s="130"/>
      <c r="AG54" s="119"/>
    </row>
    <row r="55" spans="1:33" s="4" customFormat="1" ht="30" hidden="1" customHeight="1" x14ac:dyDescent="0.15">
      <c r="A55" s="114">
        <v>49</v>
      </c>
      <c r="B55" s="115"/>
      <c r="C55" s="116"/>
      <c r="D55" s="115"/>
      <c r="E55" s="117"/>
      <c r="F55" s="115"/>
      <c r="G55" s="115"/>
      <c r="H55" s="115"/>
      <c r="I55" s="118" t="str">
        <f>IFERROR(VLOOKUP(H55,事業区分!$B$9:$C$10,2,FALSE),"")</f>
        <v/>
      </c>
      <c r="J55" s="119"/>
      <c r="K55" s="120" t="str">
        <f>IFERROR(VLOOKUP(I55,補助率!$B$5:$C$5,2,FALSE),"")</f>
        <v/>
      </c>
      <c r="L55" s="120" t="str">
        <f>IFERROR(VLOOKUP(H55,事業区分!$B$9:$H$10,7,FALSE),"")</f>
        <v/>
      </c>
      <c r="M55" s="119"/>
      <c r="N55" s="115"/>
      <c r="O55" s="121"/>
      <c r="P55" s="121"/>
      <c r="Q55" s="122" t="str">
        <f t="shared" si="1"/>
        <v/>
      </c>
      <c r="R55" s="121"/>
      <c r="S55" s="121"/>
      <c r="T55" s="121" t="str">
        <f t="shared" si="2"/>
        <v/>
      </c>
      <c r="U55" s="123" t="str">
        <f t="shared" si="3"/>
        <v/>
      </c>
      <c r="V55" s="124" t="str">
        <f t="shared" si="4"/>
        <v/>
      </c>
      <c r="W55" s="121" t="str">
        <f t="shared" si="5"/>
        <v/>
      </c>
      <c r="X55" s="201" t="str" cm="1">
        <f t="array" aca="1" ref="X55" ca="1">IFERROR(_xlfn.IFS(L55=1,MIN(Q55,V55),L55=2,MIN(Q55,V55,W55),L55=4,MIN(MIN(Q55,V55)*K55,W55),L55=6,MIN(MIN(Q55,V55)*1/2,W55)),"")</f>
        <v/>
      </c>
      <c r="Y55" s="202" t="str" cm="1">
        <f t="array" aca="1" ref="Y55" ca="1">IFERROR(ROUNDDOWN(_xlfn.IFS(OR(L55=1,L55=2),X55*K55,L55=4,X55,L55=6,X55*2/3),-3),"")</f>
        <v/>
      </c>
      <c r="Z55" s="126"/>
      <c r="AA55" s="127"/>
      <c r="AB55" s="124" t="str">
        <f>IFERROR(ROUNDDOWN(IF(#REF!=1,X55*K55,IF(#REF!=2,X55*K55,IF(#REF!=3,X55*2/3,IF(#REF!=4,X55,IF(#REF!=5,X55*1/2,""))))),-3),"")</f>
        <v/>
      </c>
      <c r="AC55" s="124" t="str">
        <f t="shared" si="6"/>
        <v/>
      </c>
      <c r="AD55" s="128"/>
      <c r="AE55" s="129"/>
      <c r="AF55" s="130"/>
      <c r="AG55" s="119"/>
    </row>
    <row r="56" spans="1:33" s="4" customFormat="1" ht="30" hidden="1" customHeight="1" x14ac:dyDescent="0.15">
      <c r="A56" s="114">
        <v>50</v>
      </c>
      <c r="B56" s="115"/>
      <c r="C56" s="116"/>
      <c r="D56" s="115"/>
      <c r="E56" s="117"/>
      <c r="F56" s="115"/>
      <c r="G56" s="115"/>
      <c r="H56" s="115"/>
      <c r="I56" s="118" t="str">
        <f>IFERROR(VLOOKUP(H56,事業区分!$B$9:$C$10,2,FALSE),"")</f>
        <v/>
      </c>
      <c r="J56" s="119"/>
      <c r="K56" s="120" t="str">
        <f>IFERROR(VLOOKUP(I56,補助率!$B$5:$C$5,2,FALSE),"")</f>
        <v/>
      </c>
      <c r="L56" s="120" t="str">
        <f>IFERROR(VLOOKUP(H56,事業区分!$B$9:$H$10,7,FALSE),"")</f>
        <v/>
      </c>
      <c r="M56" s="119"/>
      <c r="N56" s="115"/>
      <c r="O56" s="121"/>
      <c r="P56" s="121"/>
      <c r="Q56" s="122" t="str">
        <f t="shared" si="1"/>
        <v/>
      </c>
      <c r="R56" s="121"/>
      <c r="S56" s="121"/>
      <c r="T56" s="121" t="str">
        <f t="shared" si="2"/>
        <v/>
      </c>
      <c r="U56" s="123" t="str">
        <f t="shared" si="3"/>
        <v/>
      </c>
      <c r="V56" s="124" t="str">
        <f t="shared" si="4"/>
        <v/>
      </c>
      <c r="W56" s="121" t="str">
        <f t="shared" si="5"/>
        <v/>
      </c>
      <c r="X56" s="201" t="str" cm="1">
        <f t="array" aca="1" ref="X56" ca="1">IFERROR(_xlfn.IFS(L56=1,MIN(Q56,V56),L56=2,MIN(Q56,V56,W56),L56=4,MIN(MIN(Q56,V56)*K56,W56),L56=6,MIN(MIN(Q56,V56)*1/2,W56)),"")</f>
        <v/>
      </c>
      <c r="Y56" s="202" t="str" cm="1">
        <f t="array" aca="1" ref="Y56" ca="1">IFERROR(ROUNDDOWN(_xlfn.IFS(OR(L56=1,L56=2),X56*K56,L56=4,X56,L56=6,X56*2/3),-3),"")</f>
        <v/>
      </c>
      <c r="Z56" s="126"/>
      <c r="AA56" s="127"/>
      <c r="AB56" s="124" t="str">
        <f>IFERROR(ROUNDDOWN(IF(#REF!=1,X56*K56,IF(#REF!=2,X56*K56,IF(#REF!=3,X56*2/3,IF(#REF!=4,X56,IF(#REF!=5,X56*1/2,""))))),-3),"")</f>
        <v/>
      </c>
      <c r="AC56" s="124" t="str">
        <f t="shared" si="6"/>
        <v/>
      </c>
      <c r="AD56" s="128"/>
      <c r="AE56" s="129"/>
      <c r="AF56" s="130"/>
      <c r="AG56" s="119"/>
    </row>
    <row r="57" spans="1:33" s="4" customFormat="1" ht="30" hidden="1" customHeight="1" outlineLevel="1" x14ac:dyDescent="0.15">
      <c r="A57" s="114">
        <v>51</v>
      </c>
      <c r="B57" s="115"/>
      <c r="C57" s="116"/>
      <c r="D57" s="115"/>
      <c r="E57" s="117"/>
      <c r="F57" s="115"/>
      <c r="G57" s="115"/>
      <c r="H57" s="115"/>
      <c r="I57" s="118" t="str">
        <f>IFERROR(VLOOKUP(H57,事業区分!$B$9:$C$10,2,FALSE),"")</f>
        <v/>
      </c>
      <c r="J57" s="119"/>
      <c r="K57" s="120" t="str">
        <f>IFERROR(VLOOKUP(I57,補助率!$B$5:$C$5,2,FALSE),"")</f>
        <v/>
      </c>
      <c r="L57" s="120" t="str">
        <f>IFERROR(VLOOKUP(H57,事業区分!$B$9:$H$10,7,FALSE),"")</f>
        <v/>
      </c>
      <c r="M57" s="119"/>
      <c r="N57" s="115"/>
      <c r="O57" s="121"/>
      <c r="P57" s="121"/>
      <c r="Q57" s="122" t="str">
        <f t="shared" si="1"/>
        <v/>
      </c>
      <c r="R57" s="121"/>
      <c r="S57" s="121"/>
      <c r="T57" s="121" t="str">
        <f t="shared" si="2"/>
        <v/>
      </c>
      <c r="U57" s="123" t="str">
        <f t="shared" si="3"/>
        <v/>
      </c>
      <c r="V57" s="124" t="str">
        <f t="shared" si="4"/>
        <v/>
      </c>
      <c r="W57" s="121" t="str">
        <f t="shared" si="5"/>
        <v/>
      </c>
      <c r="X57" s="201" t="str" cm="1">
        <f t="array" aca="1" ref="X57" ca="1">IFERROR(_xlfn.IFS(L57=1,MIN(Q57,V57),L57=2,MIN(Q57,V57,W57),L57=4,MIN(MIN(Q57,V57)*K57,W57),L57=6,MIN(MIN(Q57,V57)*1/2,W57)),"")</f>
        <v/>
      </c>
      <c r="Y57" s="202" t="str" cm="1">
        <f t="array" aca="1" ref="Y57" ca="1">IFERROR(ROUNDDOWN(_xlfn.IFS(OR(L57=1,L57=2),X57*K57,L57=4,X57,L57=6,X57*2/3),-3),"")</f>
        <v/>
      </c>
      <c r="Z57" s="126"/>
      <c r="AA57" s="127"/>
      <c r="AB57" s="124" t="str">
        <f>IFERROR(ROUNDDOWN(IF(#REF!=1,X57*K57,IF(#REF!=2,X57*K57,IF(#REF!=3,X57*2/3,IF(#REF!=4,X57,IF(#REF!=5,X57*1/2,""))))),-3),"")</f>
        <v/>
      </c>
      <c r="AC57" s="124" t="str">
        <f t="shared" si="6"/>
        <v/>
      </c>
      <c r="AD57" s="128"/>
      <c r="AE57" s="129"/>
      <c r="AF57" s="130"/>
      <c r="AG57" s="119"/>
    </row>
    <row r="58" spans="1:33" s="4" customFormat="1" ht="30" hidden="1" customHeight="1" outlineLevel="1" x14ac:dyDescent="0.15">
      <c r="A58" s="114">
        <v>52</v>
      </c>
      <c r="B58" s="115"/>
      <c r="C58" s="116"/>
      <c r="D58" s="115"/>
      <c r="E58" s="117"/>
      <c r="F58" s="115"/>
      <c r="G58" s="115"/>
      <c r="H58" s="115"/>
      <c r="I58" s="118" t="str">
        <f>IFERROR(VLOOKUP(H58,事業区分!$B$9:$C$10,2,FALSE),"")</f>
        <v/>
      </c>
      <c r="J58" s="119"/>
      <c r="K58" s="120" t="str">
        <f>IFERROR(VLOOKUP(I58,補助率!$B$5:$C$5,2,FALSE),"")</f>
        <v/>
      </c>
      <c r="L58" s="120" t="str">
        <f>IFERROR(VLOOKUP(H58,事業区分!$B$9:$H$10,7,FALSE),"")</f>
        <v/>
      </c>
      <c r="M58" s="119"/>
      <c r="N58" s="115"/>
      <c r="O58" s="121"/>
      <c r="P58" s="121"/>
      <c r="Q58" s="122" t="str">
        <f t="shared" si="1"/>
        <v/>
      </c>
      <c r="R58" s="121"/>
      <c r="S58" s="121"/>
      <c r="T58" s="121" t="str">
        <f t="shared" si="2"/>
        <v/>
      </c>
      <c r="U58" s="123" t="str">
        <f t="shared" si="3"/>
        <v/>
      </c>
      <c r="V58" s="124" t="str">
        <f t="shared" si="4"/>
        <v/>
      </c>
      <c r="W58" s="121" t="str">
        <f t="shared" si="5"/>
        <v/>
      </c>
      <c r="X58" s="201" t="str" cm="1">
        <f t="array" aca="1" ref="X58" ca="1">IFERROR(_xlfn.IFS(L58=1,MIN(Q58,V58),L58=2,MIN(Q58,V58,W58),L58=4,MIN(MIN(Q58,V58)*K58,W58),L58=6,MIN(MIN(Q58,V58)*1/2,W58)),"")</f>
        <v/>
      </c>
      <c r="Y58" s="202" t="str" cm="1">
        <f t="array" aca="1" ref="Y58" ca="1">IFERROR(ROUNDDOWN(_xlfn.IFS(OR(L58=1,L58=2),X58*K58,L58=4,X58,L58=6,X58*2/3),-3),"")</f>
        <v/>
      </c>
      <c r="Z58" s="126"/>
      <c r="AA58" s="127"/>
      <c r="AB58" s="124" t="str">
        <f>IFERROR(ROUNDDOWN(IF(#REF!=1,X58*K58,IF(#REF!=2,X58*K58,IF(#REF!=3,X58*2/3,IF(#REF!=4,X58,IF(#REF!=5,X58*1/2,""))))),-3),"")</f>
        <v/>
      </c>
      <c r="AC58" s="124" t="str">
        <f t="shared" si="6"/>
        <v/>
      </c>
      <c r="AD58" s="128"/>
      <c r="AE58" s="129"/>
      <c r="AF58" s="130"/>
      <c r="AG58" s="119"/>
    </row>
    <row r="59" spans="1:33" s="4" customFormat="1" ht="30" hidden="1" customHeight="1" outlineLevel="1" x14ac:dyDescent="0.15">
      <c r="A59" s="114">
        <v>53</v>
      </c>
      <c r="B59" s="115"/>
      <c r="C59" s="116"/>
      <c r="D59" s="115"/>
      <c r="E59" s="117"/>
      <c r="F59" s="115"/>
      <c r="G59" s="115"/>
      <c r="H59" s="115"/>
      <c r="I59" s="118" t="str">
        <f>IFERROR(VLOOKUP(H59,事業区分!$B$9:$C$10,2,FALSE),"")</f>
        <v/>
      </c>
      <c r="J59" s="119"/>
      <c r="K59" s="120" t="str">
        <f>IFERROR(VLOOKUP(I59,補助率!$B$5:$C$5,2,FALSE),"")</f>
        <v/>
      </c>
      <c r="L59" s="120" t="str">
        <f>IFERROR(VLOOKUP(H59,事業区分!$B$9:$H$10,7,FALSE),"")</f>
        <v/>
      </c>
      <c r="M59" s="119"/>
      <c r="N59" s="115"/>
      <c r="O59" s="121"/>
      <c r="P59" s="121"/>
      <c r="Q59" s="122" t="str">
        <f t="shared" si="1"/>
        <v/>
      </c>
      <c r="R59" s="121"/>
      <c r="S59" s="121"/>
      <c r="T59" s="121" t="str">
        <f t="shared" si="2"/>
        <v/>
      </c>
      <c r="U59" s="123" t="str">
        <f t="shared" si="3"/>
        <v/>
      </c>
      <c r="V59" s="124" t="str">
        <f t="shared" si="4"/>
        <v/>
      </c>
      <c r="W59" s="121" t="str">
        <f t="shared" si="5"/>
        <v/>
      </c>
      <c r="X59" s="201" t="str" cm="1">
        <f t="array" aca="1" ref="X59" ca="1">IFERROR(_xlfn.IFS(L59=1,MIN(Q59,V59),L59=2,MIN(Q59,V59,W59),L59=4,MIN(MIN(Q59,V59)*K59,W59),L59=6,MIN(MIN(Q59,V59)*1/2,W59)),"")</f>
        <v/>
      </c>
      <c r="Y59" s="202" t="str" cm="1">
        <f t="array" aca="1" ref="Y59" ca="1">IFERROR(ROUNDDOWN(_xlfn.IFS(OR(L59=1,L59=2),X59*K59,L59=4,X59,L59=6,X59*2/3),-3),"")</f>
        <v/>
      </c>
      <c r="Z59" s="126"/>
      <c r="AA59" s="127"/>
      <c r="AB59" s="124" t="str">
        <f>IFERROR(ROUNDDOWN(IF(#REF!=1,X59*K59,IF(#REF!=2,X59*K59,IF(#REF!=3,X59*2/3,IF(#REF!=4,X59,IF(#REF!=5,X59*1/2,""))))),-3),"")</f>
        <v/>
      </c>
      <c r="AC59" s="124" t="str">
        <f t="shared" si="6"/>
        <v/>
      </c>
      <c r="AD59" s="128"/>
      <c r="AE59" s="129"/>
      <c r="AF59" s="130"/>
      <c r="AG59" s="119"/>
    </row>
    <row r="60" spans="1:33" s="4" customFormat="1" ht="30" hidden="1" customHeight="1" outlineLevel="1" x14ac:dyDescent="0.15">
      <c r="A60" s="114">
        <v>54</v>
      </c>
      <c r="B60" s="115"/>
      <c r="C60" s="116"/>
      <c r="D60" s="115"/>
      <c r="E60" s="117"/>
      <c r="F60" s="115"/>
      <c r="G60" s="115"/>
      <c r="H60" s="115"/>
      <c r="I60" s="118" t="str">
        <f>IFERROR(VLOOKUP(H60,事業区分!$B$9:$C$10,2,FALSE),"")</f>
        <v/>
      </c>
      <c r="J60" s="119"/>
      <c r="K60" s="120" t="str">
        <f>IFERROR(VLOOKUP(I60,補助率!$B$5:$C$5,2,FALSE),"")</f>
        <v/>
      </c>
      <c r="L60" s="120" t="str">
        <f>IFERROR(VLOOKUP(H60,事業区分!$B$9:$H$10,7,FALSE),"")</f>
        <v/>
      </c>
      <c r="M60" s="119"/>
      <c r="N60" s="115"/>
      <c r="O60" s="121"/>
      <c r="P60" s="121"/>
      <c r="Q60" s="122" t="str">
        <f t="shared" si="1"/>
        <v/>
      </c>
      <c r="R60" s="121"/>
      <c r="S60" s="121"/>
      <c r="T60" s="121" t="str">
        <f t="shared" si="2"/>
        <v/>
      </c>
      <c r="U60" s="123" t="str">
        <f t="shared" si="3"/>
        <v/>
      </c>
      <c r="V60" s="124" t="str">
        <f t="shared" si="4"/>
        <v/>
      </c>
      <c r="W60" s="121" t="str">
        <f t="shared" si="5"/>
        <v/>
      </c>
      <c r="X60" s="201" t="str" cm="1">
        <f t="array" aca="1" ref="X60" ca="1">IFERROR(_xlfn.IFS(L60=1,MIN(Q60,V60),L60=2,MIN(Q60,V60,W60),L60=4,MIN(MIN(Q60,V60)*K60,W60),L60=6,MIN(MIN(Q60,V60)*1/2,W60)),"")</f>
        <v/>
      </c>
      <c r="Y60" s="202" t="str" cm="1">
        <f t="array" aca="1" ref="Y60" ca="1">IFERROR(ROUNDDOWN(_xlfn.IFS(OR(L60=1,L60=2),X60*K60,L60=4,X60,L60=6,X60*2/3),-3),"")</f>
        <v/>
      </c>
      <c r="Z60" s="126"/>
      <c r="AA60" s="127"/>
      <c r="AB60" s="124" t="str">
        <f>IFERROR(ROUNDDOWN(IF(#REF!=1,X60*K60,IF(#REF!=2,X60*K60,IF(#REF!=3,X60*2/3,IF(#REF!=4,X60,IF(#REF!=5,X60*1/2,""))))),-3),"")</f>
        <v/>
      </c>
      <c r="AC60" s="124" t="str">
        <f t="shared" si="6"/>
        <v/>
      </c>
      <c r="AD60" s="128"/>
      <c r="AE60" s="129"/>
      <c r="AF60" s="130"/>
      <c r="AG60" s="119"/>
    </row>
    <row r="61" spans="1:33" s="4" customFormat="1" ht="30" hidden="1" customHeight="1" outlineLevel="1" x14ac:dyDescent="0.15">
      <c r="A61" s="114">
        <v>55</v>
      </c>
      <c r="B61" s="115"/>
      <c r="C61" s="116"/>
      <c r="D61" s="115"/>
      <c r="E61" s="117"/>
      <c r="F61" s="115"/>
      <c r="G61" s="115"/>
      <c r="H61" s="115"/>
      <c r="I61" s="118" t="str">
        <f>IFERROR(VLOOKUP(H61,事業区分!$B$9:$C$10,2,FALSE),"")</f>
        <v/>
      </c>
      <c r="J61" s="119"/>
      <c r="K61" s="120" t="str">
        <f>IFERROR(VLOOKUP(I61,補助率!$B$5:$C$5,2,FALSE),"")</f>
        <v/>
      </c>
      <c r="L61" s="120" t="str">
        <f>IFERROR(VLOOKUP(H61,事業区分!$B$9:$H$10,7,FALSE),"")</f>
        <v/>
      </c>
      <c r="M61" s="119"/>
      <c r="N61" s="115"/>
      <c r="O61" s="121"/>
      <c r="P61" s="121"/>
      <c r="Q61" s="122" t="str">
        <f t="shared" si="1"/>
        <v/>
      </c>
      <c r="R61" s="121"/>
      <c r="S61" s="121"/>
      <c r="T61" s="121" t="str">
        <f t="shared" si="2"/>
        <v/>
      </c>
      <c r="U61" s="123" t="str">
        <f t="shared" si="3"/>
        <v/>
      </c>
      <c r="V61" s="124" t="str">
        <f t="shared" si="4"/>
        <v/>
      </c>
      <c r="W61" s="121" t="str">
        <f t="shared" si="5"/>
        <v/>
      </c>
      <c r="X61" s="201" t="str" cm="1">
        <f t="array" aca="1" ref="X61" ca="1">IFERROR(_xlfn.IFS(L61=1,MIN(Q61,V61),L61=2,MIN(Q61,V61,W61),L61=4,MIN(MIN(Q61,V61)*K61,W61),L61=6,MIN(MIN(Q61,V61)*1/2,W61)),"")</f>
        <v/>
      </c>
      <c r="Y61" s="202" t="str" cm="1">
        <f t="array" aca="1" ref="Y61" ca="1">IFERROR(ROUNDDOWN(_xlfn.IFS(OR(L61=1,L61=2),X61*K61,L61=4,X61,L61=6,X61*2/3),-3),"")</f>
        <v/>
      </c>
      <c r="Z61" s="126"/>
      <c r="AA61" s="127"/>
      <c r="AB61" s="124" t="str">
        <f>IFERROR(ROUNDDOWN(IF(#REF!=1,X61*K61,IF(#REF!=2,X61*K61,IF(#REF!=3,X61*2/3,IF(#REF!=4,X61,IF(#REF!=5,X61*1/2,""))))),-3),"")</f>
        <v/>
      </c>
      <c r="AC61" s="124" t="str">
        <f t="shared" si="6"/>
        <v/>
      </c>
      <c r="AD61" s="128"/>
      <c r="AE61" s="129"/>
      <c r="AF61" s="130"/>
      <c r="AG61" s="119"/>
    </row>
    <row r="62" spans="1:33" s="4" customFormat="1" ht="30" hidden="1" customHeight="1" outlineLevel="1" x14ac:dyDescent="0.15">
      <c r="A62" s="114">
        <v>56</v>
      </c>
      <c r="B62" s="115"/>
      <c r="C62" s="116"/>
      <c r="D62" s="115"/>
      <c r="E62" s="117"/>
      <c r="F62" s="115"/>
      <c r="G62" s="115"/>
      <c r="H62" s="115"/>
      <c r="I62" s="118" t="str">
        <f>IFERROR(VLOOKUP(H62,事業区分!$B$9:$C$10,2,FALSE),"")</f>
        <v/>
      </c>
      <c r="J62" s="119"/>
      <c r="K62" s="120" t="str">
        <f>IFERROR(VLOOKUP(I62,補助率!$B$5:$C$5,2,FALSE),"")</f>
        <v/>
      </c>
      <c r="L62" s="120" t="str">
        <f>IFERROR(VLOOKUP(H62,事業区分!$B$9:$H$10,7,FALSE),"")</f>
        <v/>
      </c>
      <c r="M62" s="119"/>
      <c r="N62" s="115"/>
      <c r="O62" s="121"/>
      <c r="P62" s="121"/>
      <c r="Q62" s="122" t="str">
        <f t="shared" si="1"/>
        <v/>
      </c>
      <c r="R62" s="121"/>
      <c r="S62" s="121"/>
      <c r="T62" s="121" t="str">
        <f t="shared" si="2"/>
        <v/>
      </c>
      <c r="U62" s="123" t="str">
        <f t="shared" si="3"/>
        <v/>
      </c>
      <c r="V62" s="124" t="str">
        <f t="shared" si="4"/>
        <v/>
      </c>
      <c r="W62" s="121" t="str">
        <f t="shared" si="5"/>
        <v/>
      </c>
      <c r="X62" s="201" t="str" cm="1">
        <f t="array" aca="1" ref="X62" ca="1">IFERROR(_xlfn.IFS(L62=1,MIN(Q62,V62),L62=2,MIN(Q62,V62,W62),L62=4,MIN(MIN(Q62,V62)*K62,W62),L62=6,MIN(MIN(Q62,V62)*1/2,W62)),"")</f>
        <v/>
      </c>
      <c r="Y62" s="202" t="str" cm="1">
        <f t="array" aca="1" ref="Y62" ca="1">IFERROR(ROUNDDOWN(_xlfn.IFS(OR(L62=1,L62=2),X62*K62,L62=4,X62,L62=6,X62*2/3),-3),"")</f>
        <v/>
      </c>
      <c r="Z62" s="126"/>
      <c r="AA62" s="127"/>
      <c r="AB62" s="124" t="str">
        <f>IFERROR(ROUNDDOWN(IF(#REF!=1,X62*K62,IF(#REF!=2,X62*K62,IF(#REF!=3,X62*2/3,IF(#REF!=4,X62,IF(#REF!=5,X62*1/2,""))))),-3),"")</f>
        <v/>
      </c>
      <c r="AC62" s="124" t="str">
        <f t="shared" si="6"/>
        <v/>
      </c>
      <c r="AD62" s="128"/>
      <c r="AE62" s="129"/>
      <c r="AF62" s="130"/>
      <c r="AG62" s="119"/>
    </row>
    <row r="63" spans="1:33" s="4" customFormat="1" ht="30" hidden="1" customHeight="1" outlineLevel="1" x14ac:dyDescent="0.15">
      <c r="A63" s="114">
        <v>57</v>
      </c>
      <c r="B63" s="115"/>
      <c r="C63" s="116"/>
      <c r="D63" s="115"/>
      <c r="E63" s="117"/>
      <c r="F63" s="115"/>
      <c r="G63" s="115"/>
      <c r="H63" s="115"/>
      <c r="I63" s="118" t="str">
        <f>IFERROR(VLOOKUP(H63,事業区分!$B$9:$C$10,2,FALSE),"")</f>
        <v/>
      </c>
      <c r="J63" s="119"/>
      <c r="K63" s="120" t="str">
        <f>IFERROR(VLOOKUP(I63,補助率!$B$5:$C$5,2,FALSE),"")</f>
        <v/>
      </c>
      <c r="L63" s="120" t="str">
        <f>IFERROR(VLOOKUP(H63,事業区分!$B$9:$H$10,7,FALSE),"")</f>
        <v/>
      </c>
      <c r="M63" s="119"/>
      <c r="N63" s="115"/>
      <c r="O63" s="121"/>
      <c r="P63" s="121"/>
      <c r="Q63" s="122" t="str">
        <f t="shared" si="1"/>
        <v/>
      </c>
      <c r="R63" s="121"/>
      <c r="S63" s="121"/>
      <c r="T63" s="121" t="str">
        <f t="shared" si="2"/>
        <v/>
      </c>
      <c r="U63" s="123" t="str">
        <f t="shared" si="3"/>
        <v/>
      </c>
      <c r="V63" s="124" t="str">
        <f t="shared" si="4"/>
        <v/>
      </c>
      <c r="W63" s="121" t="str">
        <f t="shared" si="5"/>
        <v/>
      </c>
      <c r="X63" s="201" t="str" cm="1">
        <f t="array" aca="1" ref="X63" ca="1">IFERROR(_xlfn.IFS(L63=1,MIN(Q63,V63),L63=2,MIN(Q63,V63,W63),L63=4,MIN(MIN(Q63,V63)*K63,W63),L63=6,MIN(MIN(Q63,V63)*1/2,W63)),"")</f>
        <v/>
      </c>
      <c r="Y63" s="202" t="str" cm="1">
        <f t="array" aca="1" ref="Y63" ca="1">IFERROR(ROUNDDOWN(_xlfn.IFS(OR(L63=1,L63=2),X63*K63,L63=4,X63,L63=6,X63*2/3),-3),"")</f>
        <v/>
      </c>
      <c r="Z63" s="126"/>
      <c r="AA63" s="127"/>
      <c r="AB63" s="124" t="str">
        <f>IFERROR(ROUNDDOWN(IF(#REF!=1,X63*K63,IF(#REF!=2,X63*K63,IF(#REF!=3,X63*2/3,IF(#REF!=4,X63,IF(#REF!=5,X63*1/2,""))))),-3),"")</f>
        <v/>
      </c>
      <c r="AC63" s="124" t="str">
        <f t="shared" si="6"/>
        <v/>
      </c>
      <c r="AD63" s="128"/>
      <c r="AE63" s="129"/>
      <c r="AF63" s="130"/>
      <c r="AG63" s="119"/>
    </row>
    <row r="64" spans="1:33" s="4" customFormat="1" ht="30" hidden="1" customHeight="1" outlineLevel="1" x14ac:dyDescent="0.15">
      <c r="A64" s="114">
        <v>58</v>
      </c>
      <c r="B64" s="115"/>
      <c r="C64" s="116"/>
      <c r="D64" s="115"/>
      <c r="E64" s="117"/>
      <c r="F64" s="115"/>
      <c r="G64" s="115"/>
      <c r="H64" s="115"/>
      <c r="I64" s="118" t="str">
        <f>IFERROR(VLOOKUP(H64,事業区分!$B$9:$C$10,2,FALSE),"")</f>
        <v/>
      </c>
      <c r="J64" s="119"/>
      <c r="K64" s="120" t="str">
        <f>IFERROR(VLOOKUP(I64,補助率!$B$5:$C$5,2,FALSE),"")</f>
        <v/>
      </c>
      <c r="L64" s="120" t="str">
        <f>IFERROR(VLOOKUP(H64,事業区分!$B$9:$H$10,7,FALSE),"")</f>
        <v/>
      </c>
      <c r="M64" s="119"/>
      <c r="N64" s="115"/>
      <c r="O64" s="121"/>
      <c r="P64" s="121"/>
      <c r="Q64" s="122" t="str">
        <f t="shared" si="1"/>
        <v/>
      </c>
      <c r="R64" s="121"/>
      <c r="S64" s="121"/>
      <c r="T64" s="121" t="str">
        <f t="shared" si="2"/>
        <v/>
      </c>
      <c r="U64" s="123" t="str">
        <f t="shared" si="3"/>
        <v/>
      </c>
      <c r="V64" s="124" t="str">
        <f t="shared" si="4"/>
        <v/>
      </c>
      <c r="W64" s="121" t="str">
        <f t="shared" si="5"/>
        <v/>
      </c>
      <c r="X64" s="201" t="str" cm="1">
        <f t="array" aca="1" ref="X64" ca="1">IFERROR(_xlfn.IFS(L64=1,MIN(Q64,V64),L64=2,MIN(Q64,V64,W64),L64=4,MIN(MIN(Q64,V64)*K64,W64),L64=6,MIN(MIN(Q64,V64)*1/2,W64)),"")</f>
        <v/>
      </c>
      <c r="Y64" s="202" t="str" cm="1">
        <f t="array" aca="1" ref="Y64" ca="1">IFERROR(ROUNDDOWN(_xlfn.IFS(OR(L64=1,L64=2),X64*K64,L64=4,X64,L64=6,X64*2/3),-3),"")</f>
        <v/>
      </c>
      <c r="Z64" s="126"/>
      <c r="AA64" s="127"/>
      <c r="AB64" s="124" t="str">
        <f>IFERROR(ROUNDDOWN(IF(#REF!=1,X64*K64,IF(#REF!=2,X64*K64,IF(#REF!=3,X64*2/3,IF(#REF!=4,X64,IF(#REF!=5,X64*1/2,""))))),-3),"")</f>
        <v/>
      </c>
      <c r="AC64" s="124" t="str">
        <f t="shared" si="6"/>
        <v/>
      </c>
      <c r="AD64" s="128"/>
      <c r="AE64" s="129"/>
      <c r="AF64" s="130"/>
      <c r="AG64" s="119"/>
    </row>
    <row r="65" spans="1:33" s="4" customFormat="1" ht="30" hidden="1" customHeight="1" outlineLevel="1" x14ac:dyDescent="0.15">
      <c r="A65" s="114">
        <v>59</v>
      </c>
      <c r="B65" s="115"/>
      <c r="C65" s="116"/>
      <c r="D65" s="115"/>
      <c r="E65" s="117"/>
      <c r="F65" s="115"/>
      <c r="G65" s="115"/>
      <c r="H65" s="115"/>
      <c r="I65" s="118" t="str">
        <f>IFERROR(VLOOKUP(H65,事業区分!$B$9:$C$10,2,FALSE),"")</f>
        <v/>
      </c>
      <c r="J65" s="119"/>
      <c r="K65" s="120" t="str">
        <f>IFERROR(VLOOKUP(I65,補助率!$B$5:$C$5,2,FALSE),"")</f>
        <v/>
      </c>
      <c r="L65" s="120" t="str">
        <f>IFERROR(VLOOKUP(H65,事業区分!$B$9:$H$10,7,FALSE),"")</f>
        <v/>
      </c>
      <c r="M65" s="119"/>
      <c r="N65" s="115"/>
      <c r="O65" s="121"/>
      <c r="P65" s="121"/>
      <c r="Q65" s="122" t="str">
        <f t="shared" si="1"/>
        <v/>
      </c>
      <c r="R65" s="121"/>
      <c r="S65" s="121"/>
      <c r="T65" s="121" t="str">
        <f t="shared" si="2"/>
        <v/>
      </c>
      <c r="U65" s="123" t="str">
        <f t="shared" si="3"/>
        <v/>
      </c>
      <c r="V65" s="124" t="str">
        <f t="shared" si="4"/>
        <v/>
      </c>
      <c r="W65" s="121" t="str">
        <f t="shared" si="5"/>
        <v/>
      </c>
      <c r="X65" s="201" t="str" cm="1">
        <f t="array" aca="1" ref="X65" ca="1">IFERROR(_xlfn.IFS(L65=1,MIN(Q65,V65),L65=2,MIN(Q65,V65,W65),L65=4,MIN(MIN(Q65,V65)*K65,W65),L65=6,MIN(MIN(Q65,V65)*1/2,W65)),"")</f>
        <v/>
      </c>
      <c r="Y65" s="202" t="str" cm="1">
        <f t="array" aca="1" ref="Y65" ca="1">IFERROR(ROUNDDOWN(_xlfn.IFS(OR(L65=1,L65=2),X65*K65,L65=4,X65,L65=6,X65*2/3),-3),"")</f>
        <v/>
      </c>
      <c r="Z65" s="126"/>
      <c r="AA65" s="127"/>
      <c r="AB65" s="124" t="str">
        <f>IFERROR(ROUNDDOWN(IF(#REF!=1,X65*K65,IF(#REF!=2,X65*K65,IF(#REF!=3,X65*2/3,IF(#REF!=4,X65,IF(#REF!=5,X65*1/2,""))))),-3),"")</f>
        <v/>
      </c>
      <c r="AC65" s="124" t="str">
        <f t="shared" si="6"/>
        <v/>
      </c>
      <c r="AD65" s="128"/>
      <c r="AE65" s="129"/>
      <c r="AF65" s="130"/>
      <c r="AG65" s="119"/>
    </row>
    <row r="66" spans="1:33" s="4" customFormat="1" ht="30" hidden="1" customHeight="1" outlineLevel="1" x14ac:dyDescent="0.15">
      <c r="A66" s="114">
        <v>60</v>
      </c>
      <c r="B66" s="115"/>
      <c r="C66" s="116"/>
      <c r="D66" s="115"/>
      <c r="E66" s="117"/>
      <c r="F66" s="115"/>
      <c r="G66" s="115"/>
      <c r="H66" s="115"/>
      <c r="I66" s="118" t="str">
        <f>IFERROR(VLOOKUP(H66,事業区分!$B$9:$C$10,2,FALSE),"")</f>
        <v/>
      </c>
      <c r="J66" s="119"/>
      <c r="K66" s="120" t="str">
        <f>IFERROR(VLOOKUP(I66,補助率!$B$5:$C$5,2,FALSE),"")</f>
        <v/>
      </c>
      <c r="L66" s="120" t="str">
        <f>IFERROR(VLOOKUP(H66,事業区分!$B$9:$H$10,7,FALSE),"")</f>
        <v/>
      </c>
      <c r="M66" s="119"/>
      <c r="N66" s="115"/>
      <c r="O66" s="121"/>
      <c r="P66" s="121"/>
      <c r="Q66" s="122" t="str">
        <f t="shared" si="1"/>
        <v/>
      </c>
      <c r="R66" s="121"/>
      <c r="S66" s="121"/>
      <c r="T66" s="121" t="str">
        <f t="shared" si="2"/>
        <v/>
      </c>
      <c r="U66" s="123" t="str">
        <f t="shared" si="3"/>
        <v/>
      </c>
      <c r="V66" s="124" t="str">
        <f t="shared" si="4"/>
        <v/>
      </c>
      <c r="W66" s="121" t="str">
        <f t="shared" si="5"/>
        <v/>
      </c>
      <c r="X66" s="201" t="str" cm="1">
        <f t="array" aca="1" ref="X66" ca="1">IFERROR(_xlfn.IFS(L66=1,MIN(Q66,V66),L66=2,MIN(Q66,V66,W66),L66=4,MIN(MIN(Q66,V66)*K66,W66),L66=6,MIN(MIN(Q66,V66)*1/2,W66)),"")</f>
        <v/>
      </c>
      <c r="Y66" s="202" t="str" cm="1">
        <f t="array" aca="1" ref="Y66" ca="1">IFERROR(ROUNDDOWN(_xlfn.IFS(OR(L66=1,L66=2),X66*K66,L66=4,X66,L66=6,X66*2/3),-3),"")</f>
        <v/>
      </c>
      <c r="Z66" s="126"/>
      <c r="AA66" s="127"/>
      <c r="AB66" s="124" t="str">
        <f>IFERROR(ROUNDDOWN(IF(#REF!=1,X66*K66,IF(#REF!=2,X66*K66,IF(#REF!=3,X66*2/3,IF(#REF!=4,X66,IF(#REF!=5,X66*1/2,""))))),-3),"")</f>
        <v/>
      </c>
      <c r="AC66" s="124" t="str">
        <f t="shared" si="6"/>
        <v/>
      </c>
      <c r="AD66" s="128"/>
      <c r="AE66" s="129"/>
      <c r="AF66" s="130"/>
      <c r="AG66" s="119"/>
    </row>
    <row r="67" spans="1:33" s="4" customFormat="1" ht="30" hidden="1" customHeight="1" outlineLevel="1" x14ac:dyDescent="0.15">
      <c r="A67" s="114">
        <v>61</v>
      </c>
      <c r="B67" s="115"/>
      <c r="C67" s="116"/>
      <c r="D67" s="115"/>
      <c r="E67" s="117"/>
      <c r="F67" s="115"/>
      <c r="G67" s="115"/>
      <c r="H67" s="115"/>
      <c r="I67" s="118" t="str">
        <f>IFERROR(VLOOKUP(H67,事業区分!$B$9:$C$10,2,FALSE),"")</f>
        <v/>
      </c>
      <c r="J67" s="119"/>
      <c r="K67" s="120" t="str">
        <f>IFERROR(VLOOKUP(I67,補助率!$B$5:$C$5,2,FALSE),"")</f>
        <v/>
      </c>
      <c r="L67" s="120" t="str">
        <f>IFERROR(VLOOKUP(H67,事業区分!$B$9:$H$10,7,FALSE),"")</f>
        <v/>
      </c>
      <c r="M67" s="119"/>
      <c r="N67" s="115"/>
      <c r="O67" s="121"/>
      <c r="P67" s="121"/>
      <c r="Q67" s="122" t="str">
        <f t="shared" si="1"/>
        <v/>
      </c>
      <c r="R67" s="121"/>
      <c r="S67" s="121"/>
      <c r="T67" s="121" t="str">
        <f t="shared" si="2"/>
        <v/>
      </c>
      <c r="U67" s="123" t="str">
        <f t="shared" si="3"/>
        <v/>
      </c>
      <c r="V67" s="124" t="str">
        <f t="shared" si="4"/>
        <v/>
      </c>
      <c r="W67" s="121" t="str">
        <f t="shared" si="5"/>
        <v/>
      </c>
      <c r="X67" s="201" t="str" cm="1">
        <f t="array" aca="1" ref="X67" ca="1">IFERROR(_xlfn.IFS(L67=1,MIN(Q67,V67),L67=2,MIN(Q67,V67,W67),L67=4,MIN(MIN(Q67,V67)*K67,W67),L67=6,MIN(MIN(Q67,V67)*1/2,W67)),"")</f>
        <v/>
      </c>
      <c r="Y67" s="202" t="str" cm="1">
        <f t="array" aca="1" ref="Y67" ca="1">IFERROR(ROUNDDOWN(_xlfn.IFS(OR(L67=1,L67=2),X67*K67,L67=4,X67,L67=6,X67*2/3),-3),"")</f>
        <v/>
      </c>
      <c r="Z67" s="126"/>
      <c r="AA67" s="127"/>
      <c r="AB67" s="124" t="str">
        <f>IFERROR(ROUNDDOWN(IF(#REF!=1,X67*K67,IF(#REF!=2,X67*K67,IF(#REF!=3,X67*2/3,IF(#REF!=4,X67,IF(#REF!=5,X67*1/2,""))))),-3),"")</f>
        <v/>
      </c>
      <c r="AC67" s="124" t="str">
        <f t="shared" si="6"/>
        <v/>
      </c>
      <c r="AD67" s="128"/>
      <c r="AE67" s="129"/>
      <c r="AF67" s="130"/>
      <c r="AG67" s="119"/>
    </row>
    <row r="68" spans="1:33" s="4" customFormat="1" ht="30" hidden="1" customHeight="1" outlineLevel="1" x14ac:dyDescent="0.15">
      <c r="A68" s="114">
        <v>62</v>
      </c>
      <c r="B68" s="115"/>
      <c r="C68" s="116"/>
      <c r="D68" s="115"/>
      <c r="E68" s="117"/>
      <c r="F68" s="115"/>
      <c r="G68" s="115"/>
      <c r="H68" s="115"/>
      <c r="I68" s="118" t="str">
        <f>IFERROR(VLOOKUP(H68,事業区分!$B$9:$C$10,2,FALSE),"")</f>
        <v/>
      </c>
      <c r="J68" s="119"/>
      <c r="K68" s="120" t="str">
        <f>IFERROR(VLOOKUP(I68,補助率!$B$5:$C$5,2,FALSE),"")</f>
        <v/>
      </c>
      <c r="L68" s="120" t="str">
        <f>IFERROR(VLOOKUP(H68,事業区分!$B$9:$H$10,7,FALSE),"")</f>
        <v/>
      </c>
      <c r="M68" s="119"/>
      <c r="N68" s="115"/>
      <c r="O68" s="121"/>
      <c r="P68" s="121"/>
      <c r="Q68" s="122" t="str">
        <f t="shared" si="1"/>
        <v/>
      </c>
      <c r="R68" s="121"/>
      <c r="S68" s="121"/>
      <c r="T68" s="121" t="str">
        <f t="shared" si="2"/>
        <v/>
      </c>
      <c r="U68" s="123" t="str">
        <f t="shared" si="3"/>
        <v/>
      </c>
      <c r="V68" s="124" t="str">
        <f t="shared" si="4"/>
        <v/>
      </c>
      <c r="W68" s="121" t="str">
        <f t="shared" si="5"/>
        <v/>
      </c>
      <c r="X68" s="201" t="str" cm="1">
        <f t="array" aca="1" ref="X68" ca="1">IFERROR(_xlfn.IFS(L68=1,MIN(Q68,V68),L68=2,MIN(Q68,V68,W68),L68=4,MIN(MIN(Q68,V68)*K68,W68),L68=6,MIN(MIN(Q68,V68)*1/2,W68)),"")</f>
        <v/>
      </c>
      <c r="Y68" s="202" t="str" cm="1">
        <f t="array" aca="1" ref="Y68" ca="1">IFERROR(ROUNDDOWN(_xlfn.IFS(OR(L68=1,L68=2),X68*K68,L68=4,X68,L68=6,X68*2/3),-3),"")</f>
        <v/>
      </c>
      <c r="Z68" s="126"/>
      <c r="AA68" s="127"/>
      <c r="AB68" s="124" t="str">
        <f>IFERROR(ROUNDDOWN(IF(#REF!=1,X68*K68,IF(#REF!=2,X68*K68,IF(#REF!=3,X68*2/3,IF(#REF!=4,X68,IF(#REF!=5,X68*1/2,""))))),-3),"")</f>
        <v/>
      </c>
      <c r="AC68" s="124" t="str">
        <f t="shared" si="6"/>
        <v/>
      </c>
      <c r="AD68" s="128"/>
      <c r="AE68" s="129"/>
      <c r="AF68" s="130"/>
      <c r="AG68" s="119"/>
    </row>
    <row r="69" spans="1:33" s="4" customFormat="1" ht="30" hidden="1" customHeight="1" outlineLevel="1" x14ac:dyDescent="0.15">
      <c r="A69" s="114">
        <v>63</v>
      </c>
      <c r="B69" s="115"/>
      <c r="C69" s="116"/>
      <c r="D69" s="115"/>
      <c r="E69" s="117"/>
      <c r="F69" s="115"/>
      <c r="G69" s="115"/>
      <c r="H69" s="115"/>
      <c r="I69" s="118" t="str">
        <f>IFERROR(VLOOKUP(H69,事業区分!$B$9:$C$10,2,FALSE),"")</f>
        <v/>
      </c>
      <c r="J69" s="119"/>
      <c r="K69" s="120" t="str">
        <f>IFERROR(VLOOKUP(I69,補助率!$B$5:$C$5,2,FALSE),"")</f>
        <v/>
      </c>
      <c r="L69" s="120" t="str">
        <f>IFERROR(VLOOKUP(H69,事業区分!$B$9:$H$10,7,FALSE),"")</f>
        <v/>
      </c>
      <c r="M69" s="119"/>
      <c r="N69" s="115"/>
      <c r="O69" s="121"/>
      <c r="P69" s="121"/>
      <c r="Q69" s="122" t="str">
        <f t="shared" si="1"/>
        <v/>
      </c>
      <c r="R69" s="121"/>
      <c r="S69" s="121"/>
      <c r="T69" s="121" t="str">
        <f t="shared" si="2"/>
        <v/>
      </c>
      <c r="U69" s="123" t="str">
        <f t="shared" si="3"/>
        <v/>
      </c>
      <c r="V69" s="124" t="str">
        <f t="shared" si="4"/>
        <v/>
      </c>
      <c r="W69" s="121" t="str">
        <f t="shared" si="5"/>
        <v/>
      </c>
      <c r="X69" s="201" t="str" cm="1">
        <f t="array" aca="1" ref="X69" ca="1">IFERROR(_xlfn.IFS(L69=1,MIN(Q69,V69),L69=2,MIN(Q69,V69,W69),L69=4,MIN(MIN(Q69,V69)*K69,W69),L69=6,MIN(MIN(Q69,V69)*1/2,W69)),"")</f>
        <v/>
      </c>
      <c r="Y69" s="202" t="str" cm="1">
        <f t="array" aca="1" ref="Y69" ca="1">IFERROR(ROUNDDOWN(_xlfn.IFS(OR(L69=1,L69=2),X69*K69,L69=4,X69,L69=6,X69*2/3),-3),"")</f>
        <v/>
      </c>
      <c r="Z69" s="126"/>
      <c r="AA69" s="127"/>
      <c r="AB69" s="124" t="str">
        <f>IFERROR(ROUNDDOWN(IF(#REF!=1,X69*K69,IF(#REF!=2,X69*K69,IF(#REF!=3,X69*2/3,IF(#REF!=4,X69,IF(#REF!=5,X69*1/2,""))))),-3),"")</f>
        <v/>
      </c>
      <c r="AC69" s="124" t="str">
        <f t="shared" si="6"/>
        <v/>
      </c>
      <c r="AD69" s="128"/>
      <c r="AE69" s="129"/>
      <c r="AF69" s="130"/>
      <c r="AG69" s="119"/>
    </row>
    <row r="70" spans="1:33" s="4" customFormat="1" ht="30" hidden="1" customHeight="1" outlineLevel="1" x14ac:dyDescent="0.15">
      <c r="A70" s="114">
        <v>64</v>
      </c>
      <c r="B70" s="115"/>
      <c r="C70" s="116"/>
      <c r="D70" s="115"/>
      <c r="E70" s="117"/>
      <c r="F70" s="115"/>
      <c r="G70" s="115"/>
      <c r="H70" s="115"/>
      <c r="I70" s="118" t="str">
        <f>IFERROR(VLOOKUP(H70,事業区分!$B$9:$C$10,2,FALSE),"")</f>
        <v/>
      </c>
      <c r="J70" s="119"/>
      <c r="K70" s="120" t="str">
        <f>IFERROR(VLOOKUP(I70,補助率!$B$5:$C$5,2,FALSE),"")</f>
        <v/>
      </c>
      <c r="L70" s="120" t="str">
        <f>IFERROR(VLOOKUP(H70,事業区分!$B$9:$H$10,7,FALSE),"")</f>
        <v/>
      </c>
      <c r="M70" s="119"/>
      <c r="N70" s="115"/>
      <c r="O70" s="121"/>
      <c r="P70" s="121"/>
      <c r="Q70" s="122" t="str">
        <f t="shared" si="1"/>
        <v/>
      </c>
      <c r="R70" s="121"/>
      <c r="S70" s="121"/>
      <c r="T70" s="121" t="str">
        <f t="shared" si="2"/>
        <v/>
      </c>
      <c r="U70" s="123" t="str">
        <f t="shared" si="3"/>
        <v/>
      </c>
      <c r="V70" s="124" t="str">
        <f t="shared" si="4"/>
        <v/>
      </c>
      <c r="W70" s="121" t="str">
        <f t="shared" si="5"/>
        <v/>
      </c>
      <c r="X70" s="201" t="str" cm="1">
        <f t="array" aca="1" ref="X70" ca="1">IFERROR(_xlfn.IFS(L70=1,MIN(Q70,V70),L70=2,MIN(Q70,V70,W70),L70=4,MIN(MIN(Q70,V70)*K70,W70),L70=6,MIN(MIN(Q70,V70)*1/2,W70)),"")</f>
        <v/>
      </c>
      <c r="Y70" s="202" t="str" cm="1">
        <f t="array" aca="1" ref="Y70" ca="1">IFERROR(ROUNDDOWN(_xlfn.IFS(OR(L70=1,L70=2),X70*K70,L70=4,X70,L70=6,X70*2/3),-3),"")</f>
        <v/>
      </c>
      <c r="Z70" s="126"/>
      <c r="AA70" s="127"/>
      <c r="AB70" s="124" t="str">
        <f>IFERROR(ROUNDDOWN(IF(#REF!=1,X70*K70,IF(#REF!=2,X70*K70,IF(#REF!=3,X70*2/3,IF(#REF!=4,X70,IF(#REF!=5,X70*1/2,""))))),-3),"")</f>
        <v/>
      </c>
      <c r="AC70" s="124" t="str">
        <f t="shared" si="6"/>
        <v/>
      </c>
      <c r="AD70" s="128"/>
      <c r="AE70" s="129"/>
      <c r="AF70" s="130"/>
      <c r="AG70" s="119"/>
    </row>
    <row r="71" spans="1:33" s="4" customFormat="1" ht="30" hidden="1" customHeight="1" outlineLevel="1" x14ac:dyDescent="0.15">
      <c r="A71" s="114">
        <v>65</v>
      </c>
      <c r="B71" s="115"/>
      <c r="C71" s="116"/>
      <c r="D71" s="115"/>
      <c r="E71" s="117"/>
      <c r="F71" s="115"/>
      <c r="G71" s="115"/>
      <c r="H71" s="115"/>
      <c r="I71" s="118" t="str">
        <f>IFERROR(VLOOKUP(H71,事業区分!$B$9:$C$10,2,FALSE),"")</f>
        <v/>
      </c>
      <c r="J71" s="119"/>
      <c r="K71" s="120" t="str">
        <f>IFERROR(VLOOKUP(I71,補助率!$B$5:$C$5,2,FALSE),"")</f>
        <v/>
      </c>
      <c r="L71" s="120" t="str">
        <f>IFERROR(VLOOKUP(H71,事業区分!$B$9:$H$10,7,FALSE),"")</f>
        <v/>
      </c>
      <c r="M71" s="119"/>
      <c r="N71" s="115"/>
      <c r="O71" s="121"/>
      <c r="P71" s="121"/>
      <c r="Q71" s="122" t="str">
        <f t="shared" si="1"/>
        <v/>
      </c>
      <c r="R71" s="121"/>
      <c r="S71" s="121"/>
      <c r="T71" s="121" t="str">
        <f t="shared" si="2"/>
        <v/>
      </c>
      <c r="U71" s="123" t="str">
        <f t="shared" si="3"/>
        <v/>
      </c>
      <c r="V71" s="124" t="str">
        <f t="shared" si="4"/>
        <v/>
      </c>
      <c r="W71" s="121" t="str">
        <f t="shared" si="5"/>
        <v/>
      </c>
      <c r="X71" s="201" t="str" cm="1">
        <f t="array" aca="1" ref="X71" ca="1">IFERROR(_xlfn.IFS(L71=1,MIN(Q71,V71),L71=2,MIN(Q71,V71,W71),L71=4,MIN(MIN(Q71,V71)*K71,W71),L71=6,MIN(MIN(Q71,V71)*1/2,W71)),"")</f>
        <v/>
      </c>
      <c r="Y71" s="202" t="str" cm="1">
        <f t="array" aca="1" ref="Y71" ca="1">IFERROR(ROUNDDOWN(_xlfn.IFS(OR(L71=1,L71=2),X71*K71,L71=4,X71,L71=6,X71*2/3),-3),"")</f>
        <v/>
      </c>
      <c r="Z71" s="126"/>
      <c r="AA71" s="127"/>
      <c r="AB71" s="124" t="str">
        <f>IFERROR(ROUNDDOWN(IF(#REF!=1,X71*K71,IF(#REF!=2,X71*K71,IF(#REF!=3,X71*2/3,IF(#REF!=4,X71,IF(#REF!=5,X71*1/2,""))))),-3),"")</f>
        <v/>
      </c>
      <c r="AC71" s="124" t="str">
        <f t="shared" si="6"/>
        <v/>
      </c>
      <c r="AD71" s="128"/>
      <c r="AE71" s="129"/>
      <c r="AF71" s="130"/>
      <c r="AG71" s="119"/>
    </row>
    <row r="72" spans="1:33" s="4" customFormat="1" ht="30" hidden="1" customHeight="1" outlineLevel="1" x14ac:dyDescent="0.15">
      <c r="A72" s="114">
        <v>66</v>
      </c>
      <c r="B72" s="115"/>
      <c r="C72" s="116"/>
      <c r="D72" s="115"/>
      <c r="E72" s="117"/>
      <c r="F72" s="115"/>
      <c r="G72" s="115"/>
      <c r="H72" s="115"/>
      <c r="I72" s="118" t="str">
        <f>IFERROR(VLOOKUP(H72,事業区分!$B$9:$C$10,2,FALSE),"")</f>
        <v/>
      </c>
      <c r="J72" s="119"/>
      <c r="K72" s="120" t="str">
        <f>IFERROR(VLOOKUP(I72,補助率!$B$5:$C$5,2,FALSE),"")</f>
        <v/>
      </c>
      <c r="L72" s="120" t="str">
        <f>IFERROR(VLOOKUP(H72,事業区分!$B$9:$H$10,7,FALSE),"")</f>
        <v/>
      </c>
      <c r="M72" s="119"/>
      <c r="N72" s="115"/>
      <c r="O72" s="121"/>
      <c r="P72" s="121"/>
      <c r="Q72" s="122" t="str">
        <f t="shared" ref="Q72:Q135" si="7">IF(O72-P72=0,"",O72-P72)</f>
        <v/>
      </c>
      <c r="R72" s="121"/>
      <c r="S72" s="121"/>
      <c r="T72" s="121" t="str">
        <f t="shared" ref="T72:T135" si="8">IF(OR(S72=120000000,S72=60000000,S72=180000000,S72=905000,S72=16500000),"－","")</f>
        <v/>
      </c>
      <c r="U72" s="123" t="str">
        <f t="shared" ref="U72:U135" si="9">IFERROR(IF(T72="－",S72,S72*T72),"")</f>
        <v/>
      </c>
      <c r="V72" s="124" t="str">
        <f t="shared" ref="V72:V135" si="10">IF(MIN(R72,U72)=0,"",MIN(R72,U72))</f>
        <v/>
      </c>
      <c r="W72" s="121" t="str">
        <f t="shared" ref="W72:W135" si="11">IF(L72=1,"－","")</f>
        <v/>
      </c>
      <c r="X72" s="201" t="str" cm="1">
        <f t="array" ref="X72">IFERROR(_xlfn.IFS(L72=1,MIN(Q72,V72),L72=2,MIN(Q72,V72,W72),L72=4,MIN(MIN(Q72,V72)*K72,W72),L72=6,MIN(MIN(Q72,V72)*1/2,W72)),"")</f>
        <v/>
      </c>
      <c r="Y72" s="202" t="str" cm="1">
        <f t="array" ref="Y72">IFERROR(ROUNDDOWN(_xlfn.IFS(OR(L72=1,L72=2),X72*K72,L72=4,X72,L72=6,X72*2/3),-3),"")</f>
        <v/>
      </c>
      <c r="Z72" s="126"/>
      <c r="AA72" s="127"/>
      <c r="AB72" s="124" t="str">
        <f>IFERROR(ROUNDDOWN(IF(#REF!=1,X72*K72,IF(#REF!=2,X72*K72,IF(#REF!=3,X72*2/3,IF(#REF!=4,X72,IF(#REF!=5,X72*1/2,""))))),-3),"")</f>
        <v/>
      </c>
      <c r="AC72" s="124" t="str">
        <f t="shared" ref="AC72:AC135" si="12">IFERROR(AA72-AB72,"")</f>
        <v/>
      </c>
      <c r="AD72" s="128"/>
      <c r="AE72" s="129"/>
      <c r="AF72" s="130"/>
      <c r="AG72" s="119"/>
    </row>
    <row r="73" spans="1:33" s="4" customFormat="1" ht="30" hidden="1" customHeight="1" outlineLevel="1" x14ac:dyDescent="0.15">
      <c r="A73" s="114">
        <v>67</v>
      </c>
      <c r="B73" s="115"/>
      <c r="C73" s="116"/>
      <c r="D73" s="115"/>
      <c r="E73" s="117"/>
      <c r="F73" s="115"/>
      <c r="G73" s="115"/>
      <c r="H73" s="115"/>
      <c r="I73" s="118" t="str">
        <f>IFERROR(VLOOKUP(H73,事業区分!$B$9:$C$10,2,FALSE),"")</f>
        <v/>
      </c>
      <c r="J73" s="119"/>
      <c r="K73" s="120" t="str">
        <f>IFERROR(VLOOKUP(I73,補助率!$B$5:$C$5,2,FALSE),"")</f>
        <v/>
      </c>
      <c r="L73" s="120" t="str">
        <f>IFERROR(VLOOKUP(H73,事業区分!$B$9:$H$10,7,FALSE),"")</f>
        <v/>
      </c>
      <c r="M73" s="119"/>
      <c r="N73" s="115"/>
      <c r="O73" s="121"/>
      <c r="P73" s="121"/>
      <c r="Q73" s="122" t="str">
        <f t="shared" si="7"/>
        <v/>
      </c>
      <c r="R73" s="121"/>
      <c r="S73" s="121"/>
      <c r="T73" s="121" t="str">
        <f t="shared" si="8"/>
        <v/>
      </c>
      <c r="U73" s="123" t="str">
        <f t="shared" si="9"/>
        <v/>
      </c>
      <c r="V73" s="124" t="str">
        <f t="shared" si="10"/>
        <v/>
      </c>
      <c r="W73" s="121" t="str">
        <f t="shared" si="11"/>
        <v/>
      </c>
      <c r="X73" s="201" t="str" cm="1">
        <f t="array" ref="X73">IFERROR(_xlfn.IFS(L73=1,MIN(Q73,V73),L73=2,MIN(Q73,V73,W73),L73=4,MIN(MIN(Q73,V73)*K73,W73),L73=6,MIN(MIN(Q73,V73)*1/2,W73)),"")</f>
        <v/>
      </c>
      <c r="Y73" s="202" t="str" cm="1">
        <f t="array" ref="Y73">IFERROR(ROUNDDOWN(_xlfn.IFS(OR(L73=1,L73=2),X73*K73,L73=4,X73,L73=6,X73*2/3),-3),"")</f>
        <v/>
      </c>
      <c r="Z73" s="126"/>
      <c r="AA73" s="127"/>
      <c r="AB73" s="124" t="str">
        <f>IFERROR(ROUNDDOWN(IF(#REF!=1,X73*K73,IF(#REF!=2,X73*K73,IF(#REF!=3,X73*2/3,IF(#REF!=4,X73,IF(#REF!=5,X73*1/2,""))))),-3),"")</f>
        <v/>
      </c>
      <c r="AC73" s="124" t="str">
        <f t="shared" si="12"/>
        <v/>
      </c>
      <c r="AD73" s="128"/>
      <c r="AE73" s="129"/>
      <c r="AF73" s="130"/>
      <c r="AG73" s="119"/>
    </row>
    <row r="74" spans="1:33" s="4" customFormat="1" ht="30" hidden="1" customHeight="1" outlineLevel="1" x14ac:dyDescent="0.15">
      <c r="A74" s="114">
        <v>68</v>
      </c>
      <c r="B74" s="115"/>
      <c r="C74" s="116"/>
      <c r="D74" s="115"/>
      <c r="E74" s="117"/>
      <c r="F74" s="115"/>
      <c r="G74" s="115"/>
      <c r="H74" s="115"/>
      <c r="I74" s="118" t="str">
        <f>IFERROR(VLOOKUP(H74,事業区分!$B$9:$C$10,2,FALSE),"")</f>
        <v/>
      </c>
      <c r="J74" s="119"/>
      <c r="K74" s="120" t="str">
        <f>IFERROR(VLOOKUP(I74,補助率!$B$5:$C$5,2,FALSE),"")</f>
        <v/>
      </c>
      <c r="L74" s="120" t="str">
        <f>IFERROR(VLOOKUP(H74,事業区分!$B$9:$H$10,7,FALSE),"")</f>
        <v/>
      </c>
      <c r="M74" s="119"/>
      <c r="N74" s="115"/>
      <c r="O74" s="121"/>
      <c r="P74" s="121"/>
      <c r="Q74" s="122" t="str">
        <f t="shared" si="7"/>
        <v/>
      </c>
      <c r="R74" s="121"/>
      <c r="S74" s="121"/>
      <c r="T74" s="121" t="str">
        <f t="shared" si="8"/>
        <v/>
      </c>
      <c r="U74" s="123" t="str">
        <f t="shared" si="9"/>
        <v/>
      </c>
      <c r="V74" s="124" t="str">
        <f t="shared" si="10"/>
        <v/>
      </c>
      <c r="W74" s="121" t="str">
        <f t="shared" si="11"/>
        <v/>
      </c>
      <c r="X74" s="201" t="str" cm="1">
        <f t="array" ref="X74">IFERROR(_xlfn.IFS(L74=1,MIN(Q74,V74),L74=2,MIN(Q74,V74,W74),L74=4,MIN(MIN(Q74,V74)*K74,W74),L74=6,MIN(MIN(Q74,V74)*1/2,W74)),"")</f>
        <v/>
      </c>
      <c r="Y74" s="202" t="str" cm="1">
        <f t="array" ref="Y74">IFERROR(ROUNDDOWN(_xlfn.IFS(OR(L74=1,L74=2),X74*K74,L74=4,X74,L74=6,X74*2/3),-3),"")</f>
        <v/>
      </c>
      <c r="Z74" s="126"/>
      <c r="AA74" s="127"/>
      <c r="AB74" s="124" t="str">
        <f>IFERROR(ROUNDDOWN(IF(#REF!=1,X74*K74,IF(#REF!=2,X74*K74,IF(#REF!=3,X74*2/3,IF(#REF!=4,X74,IF(#REF!=5,X74*1/2,""))))),-3),"")</f>
        <v/>
      </c>
      <c r="AC74" s="124" t="str">
        <f t="shared" si="12"/>
        <v/>
      </c>
      <c r="AD74" s="128"/>
      <c r="AE74" s="129"/>
      <c r="AF74" s="130"/>
      <c r="AG74" s="119"/>
    </row>
    <row r="75" spans="1:33" s="4" customFormat="1" ht="30" hidden="1" customHeight="1" outlineLevel="1" x14ac:dyDescent="0.15">
      <c r="A75" s="114">
        <v>69</v>
      </c>
      <c r="B75" s="115"/>
      <c r="C75" s="116"/>
      <c r="D75" s="115"/>
      <c r="E75" s="117"/>
      <c r="F75" s="115"/>
      <c r="G75" s="115"/>
      <c r="H75" s="115"/>
      <c r="I75" s="118" t="str">
        <f>IFERROR(VLOOKUP(H75,事業区分!$B$9:$C$10,2,FALSE),"")</f>
        <v/>
      </c>
      <c r="J75" s="119"/>
      <c r="K75" s="120" t="str">
        <f>IFERROR(VLOOKUP(I75,補助率!$B$5:$C$5,2,FALSE),"")</f>
        <v/>
      </c>
      <c r="L75" s="120" t="str">
        <f>IFERROR(VLOOKUP(H75,事業区分!$B$9:$H$10,7,FALSE),"")</f>
        <v/>
      </c>
      <c r="M75" s="119"/>
      <c r="N75" s="115"/>
      <c r="O75" s="121"/>
      <c r="P75" s="121"/>
      <c r="Q75" s="122" t="str">
        <f t="shared" si="7"/>
        <v/>
      </c>
      <c r="R75" s="121"/>
      <c r="S75" s="121"/>
      <c r="T75" s="121" t="str">
        <f t="shared" si="8"/>
        <v/>
      </c>
      <c r="U75" s="123" t="str">
        <f t="shared" si="9"/>
        <v/>
      </c>
      <c r="V75" s="124" t="str">
        <f t="shared" si="10"/>
        <v/>
      </c>
      <c r="W75" s="121" t="str">
        <f t="shared" si="11"/>
        <v/>
      </c>
      <c r="X75" s="201" t="str" cm="1">
        <f t="array" ref="X75">IFERROR(_xlfn.IFS(L75=1,MIN(Q75,V75),L75=2,MIN(Q75,V75,W75),L75=4,MIN(MIN(Q75,V75)*K75,W75),L75=6,MIN(MIN(Q75,V75)*1/2,W75)),"")</f>
        <v/>
      </c>
      <c r="Y75" s="202" t="str" cm="1">
        <f t="array" ref="Y75">IFERROR(ROUNDDOWN(_xlfn.IFS(OR(L75=1,L75=2),X75*K75,L75=4,X75,L75=6,X75*2/3),-3),"")</f>
        <v/>
      </c>
      <c r="Z75" s="126"/>
      <c r="AA75" s="127"/>
      <c r="AB75" s="124" t="str">
        <f>IFERROR(ROUNDDOWN(IF(#REF!=1,X75*K75,IF(#REF!=2,X75*K75,IF(#REF!=3,X75*2/3,IF(#REF!=4,X75,IF(#REF!=5,X75*1/2,""))))),-3),"")</f>
        <v/>
      </c>
      <c r="AC75" s="124" t="str">
        <f t="shared" si="12"/>
        <v/>
      </c>
      <c r="AD75" s="128"/>
      <c r="AE75" s="129"/>
      <c r="AF75" s="130"/>
      <c r="AG75" s="119"/>
    </row>
    <row r="76" spans="1:33" s="4" customFormat="1" ht="30" hidden="1" customHeight="1" outlineLevel="1" x14ac:dyDescent="0.15">
      <c r="A76" s="114">
        <v>70</v>
      </c>
      <c r="B76" s="115"/>
      <c r="C76" s="116"/>
      <c r="D76" s="115"/>
      <c r="E76" s="117"/>
      <c r="F76" s="115"/>
      <c r="G76" s="115"/>
      <c r="H76" s="115"/>
      <c r="I76" s="118" t="str">
        <f>IFERROR(VLOOKUP(H76,事業区分!$B$9:$C$10,2,FALSE),"")</f>
        <v/>
      </c>
      <c r="J76" s="119"/>
      <c r="K76" s="120" t="str">
        <f>IFERROR(VLOOKUP(I76,補助率!$B$5:$C$5,2,FALSE),"")</f>
        <v/>
      </c>
      <c r="L76" s="120" t="str">
        <f>IFERROR(VLOOKUP(H76,事業区分!$B$9:$H$10,7,FALSE),"")</f>
        <v/>
      </c>
      <c r="M76" s="119"/>
      <c r="N76" s="115"/>
      <c r="O76" s="121"/>
      <c r="P76" s="121"/>
      <c r="Q76" s="122" t="str">
        <f t="shared" si="7"/>
        <v/>
      </c>
      <c r="R76" s="121"/>
      <c r="S76" s="121"/>
      <c r="T76" s="121" t="str">
        <f t="shared" si="8"/>
        <v/>
      </c>
      <c r="U76" s="123" t="str">
        <f t="shared" si="9"/>
        <v/>
      </c>
      <c r="V76" s="124" t="str">
        <f t="shared" si="10"/>
        <v/>
      </c>
      <c r="W76" s="121" t="str">
        <f t="shared" si="11"/>
        <v/>
      </c>
      <c r="X76" s="201" t="str" cm="1">
        <f t="array" ref="X76">IFERROR(_xlfn.IFS(L76=1,MIN(Q76,V76),L76=2,MIN(Q76,V76,W76),L76=4,MIN(MIN(Q76,V76)*K76,W76),L76=6,MIN(MIN(Q76,V76)*1/2,W76)),"")</f>
        <v/>
      </c>
      <c r="Y76" s="202" t="str" cm="1">
        <f t="array" ref="Y76">IFERROR(ROUNDDOWN(_xlfn.IFS(OR(L76=1,L76=2),X76*K76,L76=4,X76,L76=6,X76*2/3),-3),"")</f>
        <v/>
      </c>
      <c r="Z76" s="126"/>
      <c r="AA76" s="127"/>
      <c r="AB76" s="124" t="str">
        <f>IFERROR(ROUNDDOWN(IF(#REF!=1,X76*K76,IF(#REF!=2,X76*K76,IF(#REF!=3,X76*2/3,IF(#REF!=4,X76,IF(#REF!=5,X76*1/2,""))))),-3),"")</f>
        <v/>
      </c>
      <c r="AC76" s="124" t="str">
        <f t="shared" si="12"/>
        <v/>
      </c>
      <c r="AD76" s="128"/>
      <c r="AE76" s="129"/>
      <c r="AF76" s="130"/>
      <c r="AG76" s="119"/>
    </row>
    <row r="77" spans="1:33" s="4" customFormat="1" ht="30" hidden="1" customHeight="1" outlineLevel="1" x14ac:dyDescent="0.15">
      <c r="A77" s="114">
        <v>71</v>
      </c>
      <c r="B77" s="115"/>
      <c r="C77" s="116"/>
      <c r="D77" s="115"/>
      <c r="E77" s="117"/>
      <c r="F77" s="115"/>
      <c r="G77" s="115"/>
      <c r="H77" s="115"/>
      <c r="I77" s="118" t="str">
        <f>IFERROR(VLOOKUP(H77,事業区分!$B$9:$C$10,2,FALSE),"")</f>
        <v/>
      </c>
      <c r="J77" s="119"/>
      <c r="K77" s="120" t="str">
        <f>IFERROR(VLOOKUP(I77,補助率!$B$5:$C$5,2,FALSE),"")</f>
        <v/>
      </c>
      <c r="L77" s="120" t="str">
        <f>IFERROR(VLOOKUP(H77,事業区分!$B$9:$H$10,7,FALSE),"")</f>
        <v/>
      </c>
      <c r="M77" s="119"/>
      <c r="N77" s="115"/>
      <c r="O77" s="121"/>
      <c r="P77" s="121"/>
      <c r="Q77" s="122" t="str">
        <f t="shared" si="7"/>
        <v/>
      </c>
      <c r="R77" s="121"/>
      <c r="S77" s="121"/>
      <c r="T77" s="121" t="str">
        <f t="shared" si="8"/>
        <v/>
      </c>
      <c r="U77" s="123" t="str">
        <f t="shared" si="9"/>
        <v/>
      </c>
      <c r="V77" s="124" t="str">
        <f t="shared" si="10"/>
        <v/>
      </c>
      <c r="W77" s="121" t="str">
        <f t="shared" si="11"/>
        <v/>
      </c>
      <c r="X77" s="201" t="str" cm="1">
        <f t="array" ref="X77">IFERROR(_xlfn.IFS(L77=1,MIN(Q77,V77),L77=2,MIN(Q77,V77,W77),L77=4,MIN(MIN(Q77,V77)*K77,W77),L77=6,MIN(MIN(Q77,V77)*1/2,W77)),"")</f>
        <v/>
      </c>
      <c r="Y77" s="202" t="str" cm="1">
        <f t="array" ref="Y77">IFERROR(ROUNDDOWN(_xlfn.IFS(OR(L77=1,L77=2),X77*K77,L77=4,X77,L77=6,X77*2/3),-3),"")</f>
        <v/>
      </c>
      <c r="Z77" s="126"/>
      <c r="AA77" s="127"/>
      <c r="AB77" s="124" t="str">
        <f>IFERROR(ROUNDDOWN(IF(#REF!=1,X77*K77,IF(#REF!=2,X77*K77,IF(#REF!=3,X77*2/3,IF(#REF!=4,X77,IF(#REF!=5,X77*1/2,""))))),-3),"")</f>
        <v/>
      </c>
      <c r="AC77" s="124" t="str">
        <f t="shared" si="12"/>
        <v/>
      </c>
      <c r="AD77" s="128"/>
      <c r="AE77" s="129"/>
      <c r="AF77" s="130"/>
      <c r="AG77" s="119"/>
    </row>
    <row r="78" spans="1:33" s="4" customFormat="1" ht="30" hidden="1" customHeight="1" outlineLevel="1" x14ac:dyDescent="0.15">
      <c r="A78" s="114">
        <v>72</v>
      </c>
      <c r="B78" s="115"/>
      <c r="C78" s="116"/>
      <c r="D78" s="115"/>
      <c r="E78" s="117"/>
      <c r="F78" s="115"/>
      <c r="G78" s="115"/>
      <c r="H78" s="115"/>
      <c r="I78" s="118" t="str">
        <f>IFERROR(VLOOKUP(H78,事業区分!$B$9:$C$10,2,FALSE),"")</f>
        <v/>
      </c>
      <c r="J78" s="119"/>
      <c r="K78" s="120" t="str">
        <f>IFERROR(VLOOKUP(I78,補助率!$B$5:$C$5,2,FALSE),"")</f>
        <v/>
      </c>
      <c r="L78" s="120" t="str">
        <f>IFERROR(VLOOKUP(H78,事業区分!$B$9:$H$10,7,FALSE),"")</f>
        <v/>
      </c>
      <c r="M78" s="119"/>
      <c r="N78" s="115"/>
      <c r="O78" s="121"/>
      <c r="P78" s="121"/>
      <c r="Q78" s="122" t="str">
        <f t="shared" si="7"/>
        <v/>
      </c>
      <c r="R78" s="121"/>
      <c r="S78" s="121"/>
      <c r="T78" s="121" t="str">
        <f t="shared" si="8"/>
        <v/>
      </c>
      <c r="U78" s="123" t="str">
        <f t="shared" si="9"/>
        <v/>
      </c>
      <c r="V78" s="124" t="str">
        <f t="shared" si="10"/>
        <v/>
      </c>
      <c r="W78" s="121" t="str">
        <f t="shared" si="11"/>
        <v/>
      </c>
      <c r="X78" s="201" t="str" cm="1">
        <f t="array" ref="X78">IFERROR(_xlfn.IFS(L78=1,MIN(Q78,V78),L78=2,MIN(Q78,V78,W78),L78=4,MIN(MIN(Q78,V78)*K78,W78),L78=6,MIN(MIN(Q78,V78)*1/2,W78)),"")</f>
        <v/>
      </c>
      <c r="Y78" s="202" t="str" cm="1">
        <f t="array" ref="Y78">IFERROR(ROUNDDOWN(_xlfn.IFS(OR(L78=1,L78=2),X78*K78,L78=4,X78,L78=6,X78*2/3),-3),"")</f>
        <v/>
      </c>
      <c r="Z78" s="126"/>
      <c r="AA78" s="127"/>
      <c r="AB78" s="124" t="str">
        <f>IFERROR(ROUNDDOWN(IF(#REF!=1,X78*K78,IF(#REF!=2,X78*K78,IF(#REF!=3,X78*2/3,IF(#REF!=4,X78,IF(#REF!=5,X78*1/2,""))))),-3),"")</f>
        <v/>
      </c>
      <c r="AC78" s="124" t="str">
        <f t="shared" si="12"/>
        <v/>
      </c>
      <c r="AD78" s="128"/>
      <c r="AE78" s="129"/>
      <c r="AF78" s="130"/>
      <c r="AG78" s="119"/>
    </row>
    <row r="79" spans="1:33" s="4" customFormat="1" ht="30" hidden="1" customHeight="1" outlineLevel="1" x14ac:dyDescent="0.15">
      <c r="A79" s="114">
        <v>73</v>
      </c>
      <c r="B79" s="115"/>
      <c r="C79" s="116"/>
      <c r="D79" s="115"/>
      <c r="E79" s="117"/>
      <c r="F79" s="115"/>
      <c r="G79" s="115"/>
      <c r="H79" s="115"/>
      <c r="I79" s="118" t="str">
        <f>IFERROR(VLOOKUP(H79,事業区分!$B$9:$C$10,2,FALSE),"")</f>
        <v/>
      </c>
      <c r="J79" s="119"/>
      <c r="K79" s="120" t="str">
        <f>IFERROR(VLOOKUP(I79,補助率!$B$5:$C$5,2,FALSE),"")</f>
        <v/>
      </c>
      <c r="L79" s="120" t="str">
        <f>IFERROR(VLOOKUP(H79,事業区分!$B$9:$H$10,7,FALSE),"")</f>
        <v/>
      </c>
      <c r="M79" s="119"/>
      <c r="N79" s="115"/>
      <c r="O79" s="121"/>
      <c r="P79" s="121"/>
      <c r="Q79" s="122" t="str">
        <f t="shared" si="7"/>
        <v/>
      </c>
      <c r="R79" s="121"/>
      <c r="S79" s="121"/>
      <c r="T79" s="121" t="str">
        <f t="shared" si="8"/>
        <v/>
      </c>
      <c r="U79" s="123" t="str">
        <f t="shared" si="9"/>
        <v/>
      </c>
      <c r="V79" s="124" t="str">
        <f t="shared" si="10"/>
        <v/>
      </c>
      <c r="W79" s="121" t="str">
        <f t="shared" si="11"/>
        <v/>
      </c>
      <c r="X79" s="201" t="str" cm="1">
        <f t="array" ref="X79">IFERROR(_xlfn.IFS(L79=1,MIN(Q79,V79),L79=2,MIN(Q79,V79,W79),L79=4,MIN(MIN(Q79,V79)*K79,W79),L79=6,MIN(MIN(Q79,V79)*1/2,W79)),"")</f>
        <v/>
      </c>
      <c r="Y79" s="202" t="str" cm="1">
        <f t="array" ref="Y79">IFERROR(ROUNDDOWN(_xlfn.IFS(OR(L79=1,L79=2),X79*K79,L79=4,X79,L79=6,X79*2/3),-3),"")</f>
        <v/>
      </c>
      <c r="Z79" s="126"/>
      <c r="AA79" s="127"/>
      <c r="AB79" s="124" t="str">
        <f>IFERROR(ROUNDDOWN(IF(#REF!=1,X79*K79,IF(#REF!=2,X79*K79,IF(#REF!=3,X79*2/3,IF(#REF!=4,X79,IF(#REF!=5,X79*1/2,""))))),-3),"")</f>
        <v/>
      </c>
      <c r="AC79" s="124" t="str">
        <f t="shared" si="12"/>
        <v/>
      </c>
      <c r="AD79" s="128"/>
      <c r="AE79" s="129"/>
      <c r="AF79" s="130"/>
      <c r="AG79" s="119"/>
    </row>
    <row r="80" spans="1:33" s="4" customFormat="1" ht="30" hidden="1" customHeight="1" outlineLevel="1" x14ac:dyDescent="0.15">
      <c r="A80" s="114">
        <v>74</v>
      </c>
      <c r="B80" s="115"/>
      <c r="C80" s="116"/>
      <c r="D80" s="115"/>
      <c r="E80" s="117"/>
      <c r="F80" s="115"/>
      <c r="G80" s="115"/>
      <c r="H80" s="115"/>
      <c r="I80" s="118" t="str">
        <f>IFERROR(VLOOKUP(H80,事業区分!$B$9:$C$10,2,FALSE),"")</f>
        <v/>
      </c>
      <c r="J80" s="119"/>
      <c r="K80" s="120" t="str">
        <f>IFERROR(VLOOKUP(I80,補助率!$B$5:$C$5,2,FALSE),"")</f>
        <v/>
      </c>
      <c r="L80" s="120" t="str">
        <f>IFERROR(VLOOKUP(H80,事業区分!$B$9:$H$10,7,FALSE),"")</f>
        <v/>
      </c>
      <c r="M80" s="119"/>
      <c r="N80" s="115"/>
      <c r="O80" s="121"/>
      <c r="P80" s="121"/>
      <c r="Q80" s="122" t="str">
        <f t="shared" si="7"/>
        <v/>
      </c>
      <c r="R80" s="121"/>
      <c r="S80" s="121"/>
      <c r="T80" s="121" t="str">
        <f t="shared" si="8"/>
        <v/>
      </c>
      <c r="U80" s="123" t="str">
        <f t="shared" si="9"/>
        <v/>
      </c>
      <c r="V80" s="124" t="str">
        <f t="shared" si="10"/>
        <v/>
      </c>
      <c r="W80" s="121" t="str">
        <f t="shared" si="11"/>
        <v/>
      </c>
      <c r="X80" s="201" t="str" cm="1">
        <f t="array" ref="X80">IFERROR(_xlfn.IFS(L80=1,MIN(Q80,V80),L80=2,MIN(Q80,V80,W80),L80=4,MIN(MIN(Q80,V80)*K80,W80),L80=6,MIN(MIN(Q80,V80)*1/2,W80)),"")</f>
        <v/>
      </c>
      <c r="Y80" s="202" t="str" cm="1">
        <f t="array" ref="Y80">IFERROR(ROUNDDOWN(_xlfn.IFS(OR(L80=1,L80=2),X80*K80,L80=4,X80,L80=6,X80*2/3),-3),"")</f>
        <v/>
      </c>
      <c r="Z80" s="126"/>
      <c r="AA80" s="127"/>
      <c r="AB80" s="124" t="str">
        <f>IFERROR(ROUNDDOWN(IF(#REF!=1,X80*K80,IF(#REF!=2,X80*K80,IF(#REF!=3,X80*2/3,IF(#REF!=4,X80,IF(#REF!=5,X80*1/2,""))))),-3),"")</f>
        <v/>
      </c>
      <c r="AC80" s="124" t="str">
        <f t="shared" si="12"/>
        <v/>
      </c>
      <c r="AD80" s="128"/>
      <c r="AE80" s="129"/>
      <c r="AF80" s="130"/>
      <c r="AG80" s="119"/>
    </row>
    <row r="81" spans="1:33" s="4" customFormat="1" ht="30" hidden="1" customHeight="1" outlineLevel="1" x14ac:dyDescent="0.15">
      <c r="A81" s="114">
        <v>75</v>
      </c>
      <c r="B81" s="115"/>
      <c r="C81" s="116"/>
      <c r="D81" s="115"/>
      <c r="E81" s="117"/>
      <c r="F81" s="115"/>
      <c r="G81" s="115"/>
      <c r="H81" s="115"/>
      <c r="I81" s="118" t="str">
        <f>IFERROR(VLOOKUP(H81,事業区分!$B$9:$C$10,2,FALSE),"")</f>
        <v/>
      </c>
      <c r="J81" s="119"/>
      <c r="K81" s="120" t="str">
        <f>IFERROR(VLOOKUP(I81,補助率!$B$5:$C$5,2,FALSE),"")</f>
        <v/>
      </c>
      <c r="L81" s="120" t="str">
        <f>IFERROR(VLOOKUP(H81,事業区分!$B$9:$H$10,7,FALSE),"")</f>
        <v/>
      </c>
      <c r="M81" s="119"/>
      <c r="N81" s="115"/>
      <c r="O81" s="121"/>
      <c r="P81" s="121"/>
      <c r="Q81" s="122" t="str">
        <f t="shared" si="7"/>
        <v/>
      </c>
      <c r="R81" s="121"/>
      <c r="S81" s="121"/>
      <c r="T81" s="121" t="str">
        <f t="shared" si="8"/>
        <v/>
      </c>
      <c r="U81" s="123" t="str">
        <f t="shared" si="9"/>
        <v/>
      </c>
      <c r="V81" s="124" t="str">
        <f t="shared" si="10"/>
        <v/>
      </c>
      <c r="W81" s="121" t="str">
        <f t="shared" si="11"/>
        <v/>
      </c>
      <c r="X81" s="201" t="str" cm="1">
        <f t="array" ref="X81">IFERROR(_xlfn.IFS(L81=1,MIN(Q81,V81),L81=2,MIN(Q81,V81,W81),L81=4,MIN(MIN(Q81,V81)*K81,W81),L81=6,MIN(MIN(Q81,V81)*1/2,W81)),"")</f>
        <v/>
      </c>
      <c r="Y81" s="202" t="str" cm="1">
        <f t="array" ref="Y81">IFERROR(ROUNDDOWN(_xlfn.IFS(OR(L81=1,L81=2),X81*K81,L81=4,X81,L81=6,X81*2/3),-3),"")</f>
        <v/>
      </c>
      <c r="Z81" s="126"/>
      <c r="AA81" s="127"/>
      <c r="AB81" s="124" t="str">
        <f>IFERROR(ROUNDDOWN(IF(#REF!=1,X81*K81,IF(#REF!=2,X81*K81,IF(#REF!=3,X81*2/3,IF(#REF!=4,X81,IF(#REF!=5,X81*1/2,""))))),-3),"")</f>
        <v/>
      </c>
      <c r="AC81" s="124" t="str">
        <f t="shared" si="12"/>
        <v/>
      </c>
      <c r="AD81" s="128"/>
      <c r="AE81" s="129"/>
      <c r="AF81" s="130"/>
      <c r="AG81" s="119"/>
    </row>
    <row r="82" spans="1:33" s="4" customFormat="1" ht="30" hidden="1" customHeight="1" outlineLevel="1" x14ac:dyDescent="0.15">
      <c r="A82" s="114">
        <v>76</v>
      </c>
      <c r="B82" s="115"/>
      <c r="C82" s="116"/>
      <c r="D82" s="115"/>
      <c r="E82" s="117"/>
      <c r="F82" s="115"/>
      <c r="G82" s="115"/>
      <c r="H82" s="115"/>
      <c r="I82" s="118" t="str">
        <f>IFERROR(VLOOKUP(H82,事業区分!$B$9:$C$10,2,FALSE),"")</f>
        <v/>
      </c>
      <c r="J82" s="119"/>
      <c r="K82" s="120" t="str">
        <f>IFERROR(VLOOKUP(I82,補助率!$B$5:$C$5,2,FALSE),"")</f>
        <v/>
      </c>
      <c r="L82" s="120" t="str">
        <f>IFERROR(VLOOKUP(H82,事業区分!$B$9:$H$10,7,FALSE),"")</f>
        <v/>
      </c>
      <c r="M82" s="119"/>
      <c r="N82" s="115"/>
      <c r="O82" s="121"/>
      <c r="P82" s="121"/>
      <c r="Q82" s="122" t="str">
        <f t="shared" si="7"/>
        <v/>
      </c>
      <c r="R82" s="121"/>
      <c r="S82" s="121"/>
      <c r="T82" s="121" t="str">
        <f t="shared" si="8"/>
        <v/>
      </c>
      <c r="U82" s="123" t="str">
        <f t="shared" si="9"/>
        <v/>
      </c>
      <c r="V82" s="124" t="str">
        <f t="shared" si="10"/>
        <v/>
      </c>
      <c r="W82" s="121" t="str">
        <f t="shared" si="11"/>
        <v/>
      </c>
      <c r="X82" s="201" t="str" cm="1">
        <f t="array" ref="X82">IFERROR(_xlfn.IFS(L82=1,MIN(Q82,V82),L82=2,MIN(Q82,V82,W82),L82=4,MIN(MIN(Q82,V82)*K82,W82),L82=6,MIN(MIN(Q82,V82)*1/2,W82)),"")</f>
        <v/>
      </c>
      <c r="Y82" s="202" t="str" cm="1">
        <f t="array" ref="Y82">IFERROR(ROUNDDOWN(_xlfn.IFS(OR(L82=1,L82=2),X82*K82,L82=4,X82,L82=6,X82*2/3),-3),"")</f>
        <v/>
      </c>
      <c r="Z82" s="126"/>
      <c r="AA82" s="127"/>
      <c r="AB82" s="124" t="str">
        <f>IFERROR(ROUNDDOWN(IF(#REF!=1,X82*K82,IF(#REF!=2,X82*K82,IF(#REF!=3,X82*2/3,IF(#REF!=4,X82,IF(#REF!=5,X82*1/2,""))))),-3),"")</f>
        <v/>
      </c>
      <c r="AC82" s="124" t="str">
        <f t="shared" si="12"/>
        <v/>
      </c>
      <c r="AD82" s="128"/>
      <c r="AE82" s="129"/>
      <c r="AF82" s="130"/>
      <c r="AG82" s="119"/>
    </row>
    <row r="83" spans="1:33" s="4" customFormat="1" ht="30" hidden="1" customHeight="1" outlineLevel="1" x14ac:dyDescent="0.15">
      <c r="A83" s="114">
        <v>77</v>
      </c>
      <c r="B83" s="115"/>
      <c r="C83" s="116"/>
      <c r="D83" s="115"/>
      <c r="E83" s="117"/>
      <c r="F83" s="115"/>
      <c r="G83" s="115"/>
      <c r="H83" s="115"/>
      <c r="I83" s="118" t="str">
        <f>IFERROR(VLOOKUP(H83,事業区分!$B$9:$C$10,2,FALSE),"")</f>
        <v/>
      </c>
      <c r="J83" s="119"/>
      <c r="K83" s="120" t="str">
        <f>IFERROR(VLOOKUP(I83,補助率!$B$5:$C$5,2,FALSE),"")</f>
        <v/>
      </c>
      <c r="L83" s="120" t="str">
        <f>IFERROR(VLOOKUP(H83,事業区分!$B$9:$H$10,7,FALSE),"")</f>
        <v/>
      </c>
      <c r="M83" s="119"/>
      <c r="N83" s="115"/>
      <c r="O83" s="121"/>
      <c r="P83" s="121"/>
      <c r="Q83" s="122" t="str">
        <f t="shared" si="7"/>
        <v/>
      </c>
      <c r="R83" s="121"/>
      <c r="S83" s="121"/>
      <c r="T83" s="121" t="str">
        <f t="shared" si="8"/>
        <v/>
      </c>
      <c r="U83" s="123" t="str">
        <f t="shared" si="9"/>
        <v/>
      </c>
      <c r="V83" s="124" t="str">
        <f t="shared" si="10"/>
        <v/>
      </c>
      <c r="W83" s="121" t="str">
        <f t="shared" si="11"/>
        <v/>
      </c>
      <c r="X83" s="201" t="str" cm="1">
        <f t="array" ref="X83">IFERROR(_xlfn.IFS(L83=1,MIN(Q83,V83),L83=2,MIN(Q83,V83,W83),L83=4,MIN(MIN(Q83,V83)*K83,W83),L83=6,MIN(MIN(Q83,V83)*1/2,W83)),"")</f>
        <v/>
      </c>
      <c r="Y83" s="202" t="str" cm="1">
        <f t="array" ref="Y83">IFERROR(ROUNDDOWN(_xlfn.IFS(OR(L83=1,L83=2),X83*K83,L83=4,X83,L83=6,X83*2/3),-3),"")</f>
        <v/>
      </c>
      <c r="Z83" s="126"/>
      <c r="AA83" s="127"/>
      <c r="AB83" s="124" t="str">
        <f>IFERROR(ROUNDDOWN(IF(#REF!=1,X83*K83,IF(#REF!=2,X83*K83,IF(#REF!=3,X83*2/3,IF(#REF!=4,X83,IF(#REF!=5,X83*1/2,""))))),-3),"")</f>
        <v/>
      </c>
      <c r="AC83" s="124" t="str">
        <f t="shared" si="12"/>
        <v/>
      </c>
      <c r="AD83" s="128"/>
      <c r="AE83" s="129"/>
      <c r="AF83" s="130"/>
      <c r="AG83" s="119"/>
    </row>
    <row r="84" spans="1:33" s="4" customFormat="1" ht="30" hidden="1" customHeight="1" outlineLevel="1" x14ac:dyDescent="0.15">
      <c r="A84" s="114">
        <v>78</v>
      </c>
      <c r="B84" s="115"/>
      <c r="C84" s="116"/>
      <c r="D84" s="115"/>
      <c r="E84" s="117"/>
      <c r="F84" s="115"/>
      <c r="G84" s="115"/>
      <c r="H84" s="115"/>
      <c r="I84" s="118" t="str">
        <f>IFERROR(VLOOKUP(H84,事業区分!$B$9:$C$10,2,FALSE),"")</f>
        <v/>
      </c>
      <c r="J84" s="119"/>
      <c r="K84" s="120" t="str">
        <f>IFERROR(VLOOKUP(I84,補助率!$B$5:$C$5,2,FALSE),"")</f>
        <v/>
      </c>
      <c r="L84" s="120" t="str">
        <f>IFERROR(VLOOKUP(H84,事業区分!$B$9:$H$10,7,FALSE),"")</f>
        <v/>
      </c>
      <c r="M84" s="119"/>
      <c r="N84" s="115"/>
      <c r="O84" s="121"/>
      <c r="P84" s="121"/>
      <c r="Q84" s="122" t="str">
        <f t="shared" si="7"/>
        <v/>
      </c>
      <c r="R84" s="121"/>
      <c r="S84" s="121"/>
      <c r="T84" s="121" t="str">
        <f t="shared" si="8"/>
        <v/>
      </c>
      <c r="U84" s="123" t="str">
        <f t="shared" si="9"/>
        <v/>
      </c>
      <c r="V84" s="124" t="str">
        <f t="shared" si="10"/>
        <v/>
      </c>
      <c r="W84" s="121" t="str">
        <f t="shared" si="11"/>
        <v/>
      </c>
      <c r="X84" s="201" t="str" cm="1">
        <f t="array" ref="X84">IFERROR(_xlfn.IFS(L84=1,MIN(Q84,V84),L84=2,MIN(Q84,V84,W84),L84=4,MIN(MIN(Q84,V84)*K84,W84),L84=6,MIN(MIN(Q84,V84)*1/2,W84)),"")</f>
        <v/>
      </c>
      <c r="Y84" s="202" t="str" cm="1">
        <f t="array" ref="Y84">IFERROR(ROUNDDOWN(_xlfn.IFS(OR(L84=1,L84=2),X84*K84,L84=4,X84,L84=6,X84*2/3),-3),"")</f>
        <v/>
      </c>
      <c r="Z84" s="126"/>
      <c r="AA84" s="127"/>
      <c r="AB84" s="124" t="str">
        <f>IFERROR(ROUNDDOWN(IF(#REF!=1,X84*K84,IF(#REF!=2,X84*K84,IF(#REF!=3,X84*2/3,IF(#REF!=4,X84,IF(#REF!=5,X84*1/2,""))))),-3),"")</f>
        <v/>
      </c>
      <c r="AC84" s="124" t="str">
        <f t="shared" si="12"/>
        <v/>
      </c>
      <c r="AD84" s="128"/>
      <c r="AE84" s="129"/>
      <c r="AF84" s="130"/>
      <c r="AG84" s="119"/>
    </row>
    <row r="85" spans="1:33" s="4" customFormat="1" ht="30" hidden="1" customHeight="1" outlineLevel="1" x14ac:dyDescent="0.15">
      <c r="A85" s="114">
        <v>79</v>
      </c>
      <c r="B85" s="115"/>
      <c r="C85" s="116"/>
      <c r="D85" s="115"/>
      <c r="E85" s="117"/>
      <c r="F85" s="115"/>
      <c r="G85" s="115"/>
      <c r="H85" s="115"/>
      <c r="I85" s="118" t="str">
        <f>IFERROR(VLOOKUP(H85,事業区分!$B$9:$C$10,2,FALSE),"")</f>
        <v/>
      </c>
      <c r="J85" s="119"/>
      <c r="K85" s="120" t="str">
        <f>IFERROR(VLOOKUP(I85,補助率!$B$5:$C$5,2,FALSE),"")</f>
        <v/>
      </c>
      <c r="L85" s="120" t="str">
        <f>IFERROR(VLOOKUP(H85,事業区分!$B$9:$H$10,7,FALSE),"")</f>
        <v/>
      </c>
      <c r="M85" s="119"/>
      <c r="N85" s="115"/>
      <c r="O85" s="121"/>
      <c r="P85" s="121"/>
      <c r="Q85" s="122" t="str">
        <f t="shared" si="7"/>
        <v/>
      </c>
      <c r="R85" s="121"/>
      <c r="S85" s="121"/>
      <c r="T85" s="121" t="str">
        <f t="shared" si="8"/>
        <v/>
      </c>
      <c r="U85" s="123" t="str">
        <f t="shared" si="9"/>
        <v/>
      </c>
      <c r="V85" s="124" t="str">
        <f t="shared" si="10"/>
        <v/>
      </c>
      <c r="W85" s="121" t="str">
        <f t="shared" si="11"/>
        <v/>
      </c>
      <c r="X85" s="201" t="str" cm="1">
        <f t="array" ref="X85">IFERROR(_xlfn.IFS(L85=1,MIN(Q85,V85),L85=2,MIN(Q85,V85,W85),L85=4,MIN(MIN(Q85,V85)*K85,W85),L85=6,MIN(MIN(Q85,V85)*1/2,W85)),"")</f>
        <v/>
      </c>
      <c r="Y85" s="202" t="str" cm="1">
        <f t="array" ref="Y85">IFERROR(ROUNDDOWN(_xlfn.IFS(OR(L85=1,L85=2),X85*K85,L85=4,X85,L85=6,X85*2/3),-3),"")</f>
        <v/>
      </c>
      <c r="Z85" s="126"/>
      <c r="AA85" s="127"/>
      <c r="AB85" s="124" t="str">
        <f>IFERROR(ROUNDDOWN(IF(#REF!=1,X85*K85,IF(#REF!=2,X85*K85,IF(#REF!=3,X85*2/3,IF(#REF!=4,X85,IF(#REF!=5,X85*1/2,""))))),-3),"")</f>
        <v/>
      </c>
      <c r="AC85" s="124" t="str">
        <f t="shared" si="12"/>
        <v/>
      </c>
      <c r="AD85" s="128"/>
      <c r="AE85" s="129"/>
      <c r="AF85" s="130"/>
      <c r="AG85" s="119"/>
    </row>
    <row r="86" spans="1:33" s="4" customFormat="1" ht="30" hidden="1" customHeight="1" outlineLevel="1" x14ac:dyDescent="0.15">
      <c r="A86" s="114">
        <v>80</v>
      </c>
      <c r="B86" s="115"/>
      <c r="C86" s="116"/>
      <c r="D86" s="115"/>
      <c r="E86" s="117"/>
      <c r="F86" s="115"/>
      <c r="G86" s="115"/>
      <c r="H86" s="115"/>
      <c r="I86" s="118" t="str">
        <f>IFERROR(VLOOKUP(H86,事業区分!$B$9:$C$10,2,FALSE),"")</f>
        <v/>
      </c>
      <c r="J86" s="119"/>
      <c r="K86" s="120" t="str">
        <f>IFERROR(VLOOKUP(I86,補助率!$B$5:$C$5,2,FALSE),"")</f>
        <v/>
      </c>
      <c r="L86" s="120" t="str">
        <f>IFERROR(VLOOKUP(H86,事業区分!$B$9:$H$10,7,FALSE),"")</f>
        <v/>
      </c>
      <c r="M86" s="119"/>
      <c r="N86" s="115"/>
      <c r="O86" s="121"/>
      <c r="P86" s="121"/>
      <c r="Q86" s="122" t="str">
        <f t="shared" si="7"/>
        <v/>
      </c>
      <c r="R86" s="121"/>
      <c r="S86" s="121"/>
      <c r="T86" s="121" t="str">
        <f t="shared" si="8"/>
        <v/>
      </c>
      <c r="U86" s="123" t="str">
        <f t="shared" si="9"/>
        <v/>
      </c>
      <c r="V86" s="124" t="str">
        <f t="shared" si="10"/>
        <v/>
      </c>
      <c r="W86" s="121" t="str">
        <f t="shared" si="11"/>
        <v/>
      </c>
      <c r="X86" s="201" t="str" cm="1">
        <f t="array" ref="X86">IFERROR(_xlfn.IFS(L86=1,MIN(Q86,V86),L86=2,MIN(Q86,V86,W86),L86=4,MIN(MIN(Q86,V86)*K86,W86),L86=6,MIN(MIN(Q86,V86)*1/2,W86)),"")</f>
        <v/>
      </c>
      <c r="Y86" s="202" t="str" cm="1">
        <f t="array" ref="Y86">IFERROR(ROUNDDOWN(_xlfn.IFS(OR(L86=1,L86=2),X86*K86,L86=4,X86,L86=6,X86*2/3),-3),"")</f>
        <v/>
      </c>
      <c r="Z86" s="126"/>
      <c r="AA86" s="127"/>
      <c r="AB86" s="124" t="str">
        <f>IFERROR(ROUNDDOWN(IF(#REF!=1,X86*K86,IF(#REF!=2,X86*K86,IF(#REF!=3,X86*2/3,IF(#REF!=4,X86,IF(#REF!=5,X86*1/2,""))))),-3),"")</f>
        <v/>
      </c>
      <c r="AC86" s="124" t="str">
        <f t="shared" si="12"/>
        <v/>
      </c>
      <c r="AD86" s="128"/>
      <c r="AE86" s="129"/>
      <c r="AF86" s="130"/>
      <c r="AG86" s="119"/>
    </row>
    <row r="87" spans="1:33" s="4" customFormat="1" ht="30" hidden="1" customHeight="1" outlineLevel="1" x14ac:dyDescent="0.15">
      <c r="A87" s="114">
        <v>81</v>
      </c>
      <c r="B87" s="115"/>
      <c r="C87" s="116"/>
      <c r="D87" s="115"/>
      <c r="E87" s="117"/>
      <c r="F87" s="115"/>
      <c r="G87" s="115"/>
      <c r="H87" s="115"/>
      <c r="I87" s="118" t="str">
        <f>IFERROR(VLOOKUP(H87,事業区分!$B$9:$C$10,2,FALSE),"")</f>
        <v/>
      </c>
      <c r="J87" s="119"/>
      <c r="K87" s="120" t="str">
        <f>IFERROR(VLOOKUP(I87,補助率!$B$5:$C$5,2,FALSE),"")</f>
        <v/>
      </c>
      <c r="L87" s="120" t="str">
        <f>IFERROR(VLOOKUP(H87,事業区分!$B$9:$H$10,7,FALSE),"")</f>
        <v/>
      </c>
      <c r="M87" s="119"/>
      <c r="N87" s="115"/>
      <c r="O87" s="121"/>
      <c r="P87" s="121"/>
      <c r="Q87" s="122" t="str">
        <f t="shared" si="7"/>
        <v/>
      </c>
      <c r="R87" s="121"/>
      <c r="S87" s="121"/>
      <c r="T87" s="121" t="str">
        <f t="shared" si="8"/>
        <v/>
      </c>
      <c r="U87" s="123" t="str">
        <f t="shared" si="9"/>
        <v/>
      </c>
      <c r="V87" s="124" t="str">
        <f t="shared" si="10"/>
        <v/>
      </c>
      <c r="W87" s="121" t="str">
        <f t="shared" si="11"/>
        <v/>
      </c>
      <c r="X87" s="201" t="str" cm="1">
        <f t="array" ref="X87">IFERROR(_xlfn.IFS(L87=1,MIN(Q87,V87),L87=2,MIN(Q87,V87,W87),L87=4,MIN(MIN(Q87,V87)*K87,W87),L87=6,MIN(MIN(Q87,V87)*1/2,W87)),"")</f>
        <v/>
      </c>
      <c r="Y87" s="202" t="str" cm="1">
        <f t="array" ref="Y87">IFERROR(ROUNDDOWN(_xlfn.IFS(OR(L87=1,L87=2),X87*K87,L87=4,X87,L87=6,X87*2/3),-3),"")</f>
        <v/>
      </c>
      <c r="Z87" s="126"/>
      <c r="AA87" s="127"/>
      <c r="AB87" s="124" t="str">
        <f>IFERROR(ROUNDDOWN(IF(#REF!=1,X87*K87,IF(#REF!=2,X87*K87,IF(#REF!=3,X87*2/3,IF(#REF!=4,X87,IF(#REF!=5,X87*1/2,""))))),-3),"")</f>
        <v/>
      </c>
      <c r="AC87" s="124" t="str">
        <f t="shared" si="12"/>
        <v/>
      </c>
      <c r="AD87" s="128"/>
      <c r="AE87" s="129"/>
      <c r="AF87" s="130"/>
      <c r="AG87" s="119"/>
    </row>
    <row r="88" spans="1:33" s="4" customFormat="1" ht="30" hidden="1" customHeight="1" outlineLevel="1" x14ac:dyDescent="0.15">
      <c r="A88" s="114">
        <v>82</v>
      </c>
      <c r="B88" s="115"/>
      <c r="C88" s="116"/>
      <c r="D88" s="115"/>
      <c r="E88" s="117"/>
      <c r="F88" s="115"/>
      <c r="G88" s="115"/>
      <c r="H88" s="115"/>
      <c r="I88" s="118" t="str">
        <f>IFERROR(VLOOKUP(H88,事業区分!$B$9:$C$10,2,FALSE),"")</f>
        <v/>
      </c>
      <c r="J88" s="119"/>
      <c r="K88" s="120" t="str">
        <f>IFERROR(VLOOKUP(I88,補助率!$B$5:$C$5,2,FALSE),"")</f>
        <v/>
      </c>
      <c r="L88" s="120" t="str">
        <f>IFERROR(VLOOKUP(H88,事業区分!$B$9:$H$10,7,FALSE),"")</f>
        <v/>
      </c>
      <c r="M88" s="119"/>
      <c r="N88" s="115"/>
      <c r="O88" s="121"/>
      <c r="P88" s="121"/>
      <c r="Q88" s="122" t="str">
        <f t="shared" si="7"/>
        <v/>
      </c>
      <c r="R88" s="121"/>
      <c r="S88" s="121"/>
      <c r="T88" s="121" t="str">
        <f t="shared" si="8"/>
        <v/>
      </c>
      <c r="U88" s="123" t="str">
        <f t="shared" si="9"/>
        <v/>
      </c>
      <c r="V88" s="124" t="str">
        <f t="shared" si="10"/>
        <v/>
      </c>
      <c r="W88" s="121" t="str">
        <f t="shared" si="11"/>
        <v/>
      </c>
      <c r="X88" s="201" t="str" cm="1">
        <f t="array" ref="X88">IFERROR(_xlfn.IFS(L88=1,MIN(Q88,V88),L88=2,MIN(Q88,V88,W88),L88=4,MIN(MIN(Q88,V88)*K88,W88),L88=6,MIN(MIN(Q88,V88)*1/2,W88)),"")</f>
        <v/>
      </c>
      <c r="Y88" s="202" t="str" cm="1">
        <f t="array" ref="Y88">IFERROR(ROUNDDOWN(_xlfn.IFS(OR(L88=1,L88=2),X88*K88,L88=4,X88,L88=6,X88*2/3),-3),"")</f>
        <v/>
      </c>
      <c r="Z88" s="126"/>
      <c r="AA88" s="127"/>
      <c r="AB88" s="124" t="str">
        <f>IFERROR(ROUNDDOWN(IF(#REF!=1,X88*K88,IF(#REF!=2,X88*K88,IF(#REF!=3,X88*2/3,IF(#REF!=4,X88,IF(#REF!=5,X88*1/2,""))))),-3),"")</f>
        <v/>
      </c>
      <c r="AC88" s="124" t="str">
        <f t="shared" si="12"/>
        <v/>
      </c>
      <c r="AD88" s="128"/>
      <c r="AE88" s="129"/>
      <c r="AF88" s="130"/>
      <c r="AG88" s="119"/>
    </row>
    <row r="89" spans="1:33" s="4" customFormat="1" ht="30" hidden="1" customHeight="1" outlineLevel="1" x14ac:dyDescent="0.15">
      <c r="A89" s="114">
        <v>83</v>
      </c>
      <c r="B89" s="115"/>
      <c r="C89" s="116"/>
      <c r="D89" s="115"/>
      <c r="E89" s="117"/>
      <c r="F89" s="115"/>
      <c r="G89" s="115"/>
      <c r="H89" s="115"/>
      <c r="I89" s="118" t="str">
        <f>IFERROR(VLOOKUP(H89,事業区分!$B$9:$C$10,2,FALSE),"")</f>
        <v/>
      </c>
      <c r="J89" s="119"/>
      <c r="K89" s="120" t="str">
        <f>IFERROR(VLOOKUP(I89,補助率!$B$5:$C$5,2,FALSE),"")</f>
        <v/>
      </c>
      <c r="L89" s="120" t="str">
        <f>IFERROR(VLOOKUP(H89,事業区分!$B$9:$H$10,7,FALSE),"")</f>
        <v/>
      </c>
      <c r="M89" s="119"/>
      <c r="N89" s="115"/>
      <c r="O89" s="121"/>
      <c r="P89" s="121"/>
      <c r="Q89" s="122" t="str">
        <f t="shared" si="7"/>
        <v/>
      </c>
      <c r="R89" s="121"/>
      <c r="S89" s="121"/>
      <c r="T89" s="121" t="str">
        <f t="shared" si="8"/>
        <v/>
      </c>
      <c r="U89" s="123" t="str">
        <f t="shared" si="9"/>
        <v/>
      </c>
      <c r="V89" s="124" t="str">
        <f t="shared" si="10"/>
        <v/>
      </c>
      <c r="W89" s="121" t="str">
        <f t="shared" si="11"/>
        <v/>
      </c>
      <c r="X89" s="201" t="str" cm="1">
        <f t="array" ref="X89">IFERROR(_xlfn.IFS(L89=1,MIN(Q89,V89),L89=2,MIN(Q89,V89,W89),L89=4,MIN(MIN(Q89,V89)*K89,W89),L89=6,MIN(MIN(Q89,V89)*1/2,W89)),"")</f>
        <v/>
      </c>
      <c r="Y89" s="202" t="str" cm="1">
        <f t="array" ref="Y89">IFERROR(ROUNDDOWN(_xlfn.IFS(OR(L89=1,L89=2),X89*K89,L89=4,X89,L89=6,X89*2/3),-3),"")</f>
        <v/>
      </c>
      <c r="Z89" s="126"/>
      <c r="AA89" s="127"/>
      <c r="AB89" s="124" t="str">
        <f>IFERROR(ROUNDDOWN(IF(#REF!=1,X89*K89,IF(#REF!=2,X89*K89,IF(#REF!=3,X89*2/3,IF(#REF!=4,X89,IF(#REF!=5,X89*1/2,""))))),-3),"")</f>
        <v/>
      </c>
      <c r="AC89" s="124" t="str">
        <f t="shared" si="12"/>
        <v/>
      </c>
      <c r="AD89" s="128"/>
      <c r="AE89" s="129"/>
      <c r="AF89" s="130"/>
      <c r="AG89" s="119"/>
    </row>
    <row r="90" spans="1:33" s="4" customFormat="1" ht="30" hidden="1" customHeight="1" outlineLevel="1" x14ac:dyDescent="0.15">
      <c r="A90" s="114">
        <v>84</v>
      </c>
      <c r="B90" s="115"/>
      <c r="C90" s="116"/>
      <c r="D90" s="115"/>
      <c r="E90" s="117"/>
      <c r="F90" s="115"/>
      <c r="G90" s="115"/>
      <c r="H90" s="115"/>
      <c r="I90" s="118" t="str">
        <f>IFERROR(VLOOKUP(H90,事業区分!$B$9:$C$10,2,FALSE),"")</f>
        <v/>
      </c>
      <c r="J90" s="119"/>
      <c r="K90" s="120" t="str">
        <f>IFERROR(VLOOKUP(I90,補助率!$B$5:$C$5,2,FALSE),"")</f>
        <v/>
      </c>
      <c r="L90" s="120" t="str">
        <f>IFERROR(VLOOKUP(H90,事業区分!$B$9:$H$10,7,FALSE),"")</f>
        <v/>
      </c>
      <c r="M90" s="119"/>
      <c r="N90" s="115"/>
      <c r="O90" s="121"/>
      <c r="P90" s="121"/>
      <c r="Q90" s="122" t="str">
        <f t="shared" si="7"/>
        <v/>
      </c>
      <c r="R90" s="121"/>
      <c r="S90" s="121"/>
      <c r="T90" s="121" t="str">
        <f t="shared" si="8"/>
        <v/>
      </c>
      <c r="U90" s="123" t="str">
        <f t="shared" si="9"/>
        <v/>
      </c>
      <c r="V90" s="124" t="str">
        <f t="shared" si="10"/>
        <v/>
      </c>
      <c r="W90" s="121" t="str">
        <f t="shared" si="11"/>
        <v/>
      </c>
      <c r="X90" s="201" t="str" cm="1">
        <f t="array" ref="X90">IFERROR(_xlfn.IFS(L90=1,MIN(Q90,V90),L90=2,MIN(Q90,V90,W90),L90=4,MIN(MIN(Q90,V90)*K90,W90),L90=6,MIN(MIN(Q90,V90)*1/2,W90)),"")</f>
        <v/>
      </c>
      <c r="Y90" s="202" t="str" cm="1">
        <f t="array" ref="Y90">IFERROR(ROUNDDOWN(_xlfn.IFS(OR(L90=1,L90=2),X90*K90,L90=4,X90,L90=6,X90*2/3),-3),"")</f>
        <v/>
      </c>
      <c r="Z90" s="126"/>
      <c r="AA90" s="127"/>
      <c r="AB90" s="124" t="str">
        <f>IFERROR(ROUNDDOWN(IF(#REF!=1,X90*K90,IF(#REF!=2,X90*K90,IF(#REF!=3,X90*2/3,IF(#REF!=4,X90,IF(#REF!=5,X90*1/2,""))))),-3),"")</f>
        <v/>
      </c>
      <c r="AC90" s="124" t="str">
        <f t="shared" si="12"/>
        <v/>
      </c>
      <c r="AD90" s="128"/>
      <c r="AE90" s="129"/>
      <c r="AF90" s="130"/>
      <c r="AG90" s="119"/>
    </row>
    <row r="91" spans="1:33" s="4" customFormat="1" ht="30" hidden="1" customHeight="1" outlineLevel="1" x14ac:dyDescent="0.15">
      <c r="A91" s="114">
        <v>85</v>
      </c>
      <c r="B91" s="115"/>
      <c r="C91" s="116"/>
      <c r="D91" s="115"/>
      <c r="E91" s="117"/>
      <c r="F91" s="115"/>
      <c r="G91" s="115"/>
      <c r="H91" s="115"/>
      <c r="I91" s="118" t="str">
        <f>IFERROR(VLOOKUP(H91,事業区分!$B$9:$C$10,2,FALSE),"")</f>
        <v/>
      </c>
      <c r="J91" s="119"/>
      <c r="K91" s="120" t="str">
        <f>IFERROR(VLOOKUP(I91,補助率!$B$5:$C$5,2,FALSE),"")</f>
        <v/>
      </c>
      <c r="L91" s="120" t="str">
        <f>IFERROR(VLOOKUP(H91,事業区分!$B$9:$H$10,7,FALSE),"")</f>
        <v/>
      </c>
      <c r="M91" s="119"/>
      <c r="N91" s="115"/>
      <c r="O91" s="121"/>
      <c r="P91" s="121"/>
      <c r="Q91" s="122" t="str">
        <f t="shared" si="7"/>
        <v/>
      </c>
      <c r="R91" s="121"/>
      <c r="S91" s="121"/>
      <c r="T91" s="121" t="str">
        <f t="shared" si="8"/>
        <v/>
      </c>
      <c r="U91" s="123" t="str">
        <f t="shared" si="9"/>
        <v/>
      </c>
      <c r="V91" s="124" t="str">
        <f t="shared" si="10"/>
        <v/>
      </c>
      <c r="W91" s="121" t="str">
        <f t="shared" si="11"/>
        <v/>
      </c>
      <c r="X91" s="201" t="str" cm="1">
        <f t="array" ref="X91">IFERROR(_xlfn.IFS(L91=1,MIN(Q91,V91),L91=2,MIN(Q91,V91,W91),L91=4,MIN(MIN(Q91,V91)*K91,W91),L91=6,MIN(MIN(Q91,V91)*1/2,W91)),"")</f>
        <v/>
      </c>
      <c r="Y91" s="202" t="str" cm="1">
        <f t="array" ref="Y91">IFERROR(ROUNDDOWN(_xlfn.IFS(OR(L91=1,L91=2),X91*K91,L91=4,X91,L91=6,X91*2/3),-3),"")</f>
        <v/>
      </c>
      <c r="Z91" s="126"/>
      <c r="AA91" s="127"/>
      <c r="AB91" s="124" t="str">
        <f>IFERROR(ROUNDDOWN(IF(#REF!=1,X91*K91,IF(#REF!=2,X91*K91,IF(#REF!=3,X91*2/3,IF(#REF!=4,X91,IF(#REF!=5,X91*1/2,""))))),-3),"")</f>
        <v/>
      </c>
      <c r="AC91" s="124" t="str">
        <f t="shared" si="12"/>
        <v/>
      </c>
      <c r="AD91" s="128"/>
      <c r="AE91" s="129"/>
      <c r="AF91" s="130"/>
      <c r="AG91" s="119"/>
    </row>
    <row r="92" spans="1:33" s="4" customFormat="1" ht="30" hidden="1" customHeight="1" outlineLevel="1" x14ac:dyDescent="0.15">
      <c r="A92" s="114">
        <v>86</v>
      </c>
      <c r="B92" s="115"/>
      <c r="C92" s="116"/>
      <c r="D92" s="115"/>
      <c r="E92" s="117"/>
      <c r="F92" s="115"/>
      <c r="G92" s="115"/>
      <c r="H92" s="115"/>
      <c r="I92" s="118" t="str">
        <f>IFERROR(VLOOKUP(H92,事業区分!$B$9:$C$10,2,FALSE),"")</f>
        <v/>
      </c>
      <c r="J92" s="119"/>
      <c r="K92" s="120" t="str">
        <f>IFERROR(VLOOKUP(I92,補助率!$B$5:$C$5,2,FALSE),"")</f>
        <v/>
      </c>
      <c r="L92" s="120" t="str">
        <f>IFERROR(VLOOKUP(H92,事業区分!$B$9:$H$10,7,FALSE),"")</f>
        <v/>
      </c>
      <c r="M92" s="119"/>
      <c r="N92" s="115"/>
      <c r="O92" s="121"/>
      <c r="P92" s="121"/>
      <c r="Q92" s="122" t="str">
        <f t="shared" si="7"/>
        <v/>
      </c>
      <c r="R92" s="121"/>
      <c r="S92" s="121"/>
      <c r="T92" s="121" t="str">
        <f t="shared" si="8"/>
        <v/>
      </c>
      <c r="U92" s="123" t="str">
        <f t="shared" si="9"/>
        <v/>
      </c>
      <c r="V92" s="124" t="str">
        <f t="shared" si="10"/>
        <v/>
      </c>
      <c r="W92" s="121" t="str">
        <f t="shared" si="11"/>
        <v/>
      </c>
      <c r="X92" s="201" t="str" cm="1">
        <f t="array" ref="X92">IFERROR(_xlfn.IFS(L92=1,MIN(Q92,V92),L92=2,MIN(Q92,V92,W92),L92=4,MIN(MIN(Q92,V92)*K92,W92),L92=6,MIN(MIN(Q92,V92)*1/2,W92)),"")</f>
        <v/>
      </c>
      <c r="Y92" s="202" t="str" cm="1">
        <f t="array" ref="Y92">IFERROR(ROUNDDOWN(_xlfn.IFS(OR(L92=1,L92=2),X92*K92,L92=4,X92,L92=6,X92*2/3),-3),"")</f>
        <v/>
      </c>
      <c r="Z92" s="126"/>
      <c r="AA92" s="127"/>
      <c r="AB92" s="124" t="str">
        <f>IFERROR(ROUNDDOWN(IF(#REF!=1,X92*K92,IF(#REF!=2,X92*K92,IF(#REF!=3,X92*2/3,IF(#REF!=4,X92,IF(#REF!=5,X92*1/2,""))))),-3),"")</f>
        <v/>
      </c>
      <c r="AC92" s="124" t="str">
        <f t="shared" si="12"/>
        <v/>
      </c>
      <c r="AD92" s="128"/>
      <c r="AE92" s="129"/>
      <c r="AF92" s="130"/>
      <c r="AG92" s="119"/>
    </row>
    <row r="93" spans="1:33" s="4" customFormat="1" ht="30" hidden="1" customHeight="1" outlineLevel="1" x14ac:dyDescent="0.15">
      <c r="A93" s="114">
        <v>87</v>
      </c>
      <c r="B93" s="115"/>
      <c r="C93" s="116"/>
      <c r="D93" s="115"/>
      <c r="E93" s="117"/>
      <c r="F93" s="115"/>
      <c r="G93" s="115"/>
      <c r="H93" s="115"/>
      <c r="I93" s="118" t="str">
        <f>IFERROR(VLOOKUP(H93,事業区分!$B$9:$C$10,2,FALSE),"")</f>
        <v/>
      </c>
      <c r="J93" s="119"/>
      <c r="K93" s="120" t="str">
        <f>IFERROR(VLOOKUP(I93,補助率!$B$5:$C$5,2,FALSE),"")</f>
        <v/>
      </c>
      <c r="L93" s="120" t="str">
        <f>IFERROR(VLOOKUP(H93,事業区分!$B$9:$H$10,7,FALSE),"")</f>
        <v/>
      </c>
      <c r="M93" s="119"/>
      <c r="N93" s="115"/>
      <c r="O93" s="121"/>
      <c r="P93" s="121"/>
      <c r="Q93" s="122" t="str">
        <f t="shared" si="7"/>
        <v/>
      </c>
      <c r="R93" s="121"/>
      <c r="S93" s="121"/>
      <c r="T93" s="121" t="str">
        <f t="shared" si="8"/>
        <v/>
      </c>
      <c r="U93" s="123" t="str">
        <f t="shared" si="9"/>
        <v/>
      </c>
      <c r="V93" s="124" t="str">
        <f t="shared" si="10"/>
        <v/>
      </c>
      <c r="W93" s="121" t="str">
        <f t="shared" si="11"/>
        <v/>
      </c>
      <c r="X93" s="201" t="str" cm="1">
        <f t="array" ref="X93">IFERROR(_xlfn.IFS(L93=1,MIN(Q93,V93),L93=2,MIN(Q93,V93,W93),L93=4,MIN(MIN(Q93,V93)*K93,W93),L93=6,MIN(MIN(Q93,V93)*1/2,W93)),"")</f>
        <v/>
      </c>
      <c r="Y93" s="202" t="str" cm="1">
        <f t="array" ref="Y93">IFERROR(ROUNDDOWN(_xlfn.IFS(OR(L93=1,L93=2),X93*K93,L93=4,X93,L93=6,X93*2/3),-3),"")</f>
        <v/>
      </c>
      <c r="Z93" s="126"/>
      <c r="AA93" s="127"/>
      <c r="AB93" s="124" t="str">
        <f>IFERROR(ROUNDDOWN(IF(#REF!=1,X93*K93,IF(#REF!=2,X93*K93,IF(#REF!=3,X93*2/3,IF(#REF!=4,X93,IF(#REF!=5,X93*1/2,""))))),-3),"")</f>
        <v/>
      </c>
      <c r="AC93" s="124" t="str">
        <f t="shared" si="12"/>
        <v/>
      </c>
      <c r="AD93" s="128"/>
      <c r="AE93" s="129"/>
      <c r="AF93" s="130"/>
      <c r="AG93" s="119"/>
    </row>
    <row r="94" spans="1:33" s="4" customFormat="1" ht="30" hidden="1" customHeight="1" outlineLevel="1" x14ac:dyDescent="0.15">
      <c r="A94" s="114">
        <v>88</v>
      </c>
      <c r="B94" s="115"/>
      <c r="C94" s="116"/>
      <c r="D94" s="115"/>
      <c r="E94" s="117"/>
      <c r="F94" s="115"/>
      <c r="G94" s="115"/>
      <c r="H94" s="115"/>
      <c r="I94" s="118" t="str">
        <f>IFERROR(VLOOKUP(H94,事業区分!$B$9:$C$10,2,FALSE),"")</f>
        <v/>
      </c>
      <c r="J94" s="119"/>
      <c r="K94" s="120" t="str">
        <f>IFERROR(VLOOKUP(I94,補助率!$B$5:$C$5,2,FALSE),"")</f>
        <v/>
      </c>
      <c r="L94" s="120" t="str">
        <f>IFERROR(VLOOKUP(H94,事業区分!$B$9:$H$10,7,FALSE),"")</f>
        <v/>
      </c>
      <c r="M94" s="119"/>
      <c r="N94" s="115"/>
      <c r="O94" s="121"/>
      <c r="P94" s="121"/>
      <c r="Q94" s="122" t="str">
        <f t="shared" si="7"/>
        <v/>
      </c>
      <c r="R94" s="121"/>
      <c r="S94" s="121"/>
      <c r="T94" s="121" t="str">
        <f t="shared" si="8"/>
        <v/>
      </c>
      <c r="U94" s="123" t="str">
        <f t="shared" si="9"/>
        <v/>
      </c>
      <c r="V94" s="124" t="str">
        <f t="shared" si="10"/>
        <v/>
      </c>
      <c r="W94" s="121" t="str">
        <f t="shared" si="11"/>
        <v/>
      </c>
      <c r="X94" s="201" t="str" cm="1">
        <f t="array" ref="X94">IFERROR(_xlfn.IFS(L94=1,MIN(Q94,V94),L94=2,MIN(Q94,V94,W94),L94=4,MIN(MIN(Q94,V94)*K94,W94),L94=6,MIN(MIN(Q94,V94)*1/2,W94)),"")</f>
        <v/>
      </c>
      <c r="Y94" s="202" t="str" cm="1">
        <f t="array" ref="Y94">IFERROR(ROUNDDOWN(_xlfn.IFS(OR(L94=1,L94=2),X94*K94,L94=4,X94,L94=6,X94*2/3),-3),"")</f>
        <v/>
      </c>
      <c r="Z94" s="126"/>
      <c r="AA94" s="127"/>
      <c r="AB94" s="124" t="str">
        <f>IFERROR(ROUNDDOWN(IF(#REF!=1,X94*K94,IF(#REF!=2,X94*K94,IF(#REF!=3,X94*2/3,IF(#REF!=4,X94,IF(#REF!=5,X94*1/2,""))))),-3),"")</f>
        <v/>
      </c>
      <c r="AC94" s="124" t="str">
        <f t="shared" si="12"/>
        <v/>
      </c>
      <c r="AD94" s="128"/>
      <c r="AE94" s="129"/>
      <c r="AF94" s="130"/>
      <c r="AG94" s="119"/>
    </row>
    <row r="95" spans="1:33" s="4" customFormat="1" ht="30" hidden="1" customHeight="1" outlineLevel="1" x14ac:dyDescent="0.15">
      <c r="A95" s="114">
        <v>89</v>
      </c>
      <c r="B95" s="115"/>
      <c r="C95" s="116"/>
      <c r="D95" s="115"/>
      <c r="E95" s="117"/>
      <c r="F95" s="115"/>
      <c r="G95" s="115"/>
      <c r="H95" s="115"/>
      <c r="I95" s="118" t="str">
        <f>IFERROR(VLOOKUP(H95,事業区分!$B$9:$C$10,2,FALSE),"")</f>
        <v/>
      </c>
      <c r="J95" s="119"/>
      <c r="K95" s="120" t="str">
        <f>IFERROR(VLOOKUP(I95,補助率!$B$5:$C$5,2,FALSE),"")</f>
        <v/>
      </c>
      <c r="L95" s="120" t="str">
        <f>IFERROR(VLOOKUP(H95,事業区分!$B$9:$H$10,7,FALSE),"")</f>
        <v/>
      </c>
      <c r="M95" s="119"/>
      <c r="N95" s="115"/>
      <c r="O95" s="121"/>
      <c r="P95" s="121"/>
      <c r="Q95" s="122" t="str">
        <f t="shared" si="7"/>
        <v/>
      </c>
      <c r="R95" s="121"/>
      <c r="S95" s="121"/>
      <c r="T95" s="121" t="str">
        <f t="shared" si="8"/>
        <v/>
      </c>
      <c r="U95" s="123" t="str">
        <f t="shared" si="9"/>
        <v/>
      </c>
      <c r="V95" s="124" t="str">
        <f t="shared" si="10"/>
        <v/>
      </c>
      <c r="W95" s="121" t="str">
        <f t="shared" si="11"/>
        <v/>
      </c>
      <c r="X95" s="201" t="str" cm="1">
        <f t="array" ref="X95">IFERROR(_xlfn.IFS(L95=1,MIN(Q95,V95),L95=2,MIN(Q95,V95,W95),L95=4,MIN(MIN(Q95,V95)*K95,W95),L95=6,MIN(MIN(Q95,V95)*1/2,W95)),"")</f>
        <v/>
      </c>
      <c r="Y95" s="202" t="str" cm="1">
        <f t="array" ref="Y95">IFERROR(ROUNDDOWN(_xlfn.IFS(OR(L95=1,L95=2),X95*K95,L95=4,X95,L95=6,X95*2/3),-3),"")</f>
        <v/>
      </c>
      <c r="Z95" s="126"/>
      <c r="AA95" s="127"/>
      <c r="AB95" s="124" t="str">
        <f>IFERROR(ROUNDDOWN(IF(#REF!=1,X95*K95,IF(#REF!=2,X95*K95,IF(#REF!=3,X95*2/3,IF(#REF!=4,X95,IF(#REF!=5,X95*1/2,""))))),-3),"")</f>
        <v/>
      </c>
      <c r="AC95" s="124" t="str">
        <f t="shared" si="12"/>
        <v/>
      </c>
      <c r="AD95" s="128"/>
      <c r="AE95" s="129"/>
      <c r="AF95" s="130"/>
      <c r="AG95" s="119"/>
    </row>
    <row r="96" spans="1:33" s="4" customFormat="1" ht="30" hidden="1" customHeight="1" outlineLevel="1" x14ac:dyDescent="0.15">
      <c r="A96" s="114">
        <v>90</v>
      </c>
      <c r="B96" s="115"/>
      <c r="C96" s="116"/>
      <c r="D96" s="115"/>
      <c r="E96" s="117"/>
      <c r="F96" s="115"/>
      <c r="G96" s="115"/>
      <c r="H96" s="115"/>
      <c r="I96" s="118" t="str">
        <f>IFERROR(VLOOKUP(H96,事業区分!$B$9:$C$10,2,FALSE),"")</f>
        <v/>
      </c>
      <c r="J96" s="119"/>
      <c r="K96" s="120" t="str">
        <f>IFERROR(VLOOKUP(I96,補助率!$B$5:$C$5,2,FALSE),"")</f>
        <v/>
      </c>
      <c r="L96" s="120" t="str">
        <f>IFERROR(VLOOKUP(H96,事業区分!$B$9:$H$10,7,FALSE),"")</f>
        <v/>
      </c>
      <c r="M96" s="119"/>
      <c r="N96" s="115"/>
      <c r="O96" s="121"/>
      <c r="P96" s="121"/>
      <c r="Q96" s="122" t="str">
        <f t="shared" si="7"/>
        <v/>
      </c>
      <c r="R96" s="121"/>
      <c r="S96" s="121"/>
      <c r="T96" s="121" t="str">
        <f t="shared" si="8"/>
        <v/>
      </c>
      <c r="U96" s="123" t="str">
        <f t="shared" si="9"/>
        <v/>
      </c>
      <c r="V96" s="124" t="str">
        <f t="shared" si="10"/>
        <v/>
      </c>
      <c r="W96" s="121" t="str">
        <f t="shared" si="11"/>
        <v/>
      </c>
      <c r="X96" s="201" t="str" cm="1">
        <f t="array" ref="X96">IFERROR(_xlfn.IFS(L96=1,MIN(Q96,V96),L96=2,MIN(Q96,V96,W96),L96=4,MIN(MIN(Q96,V96)*K96,W96),L96=6,MIN(MIN(Q96,V96)*1/2,W96)),"")</f>
        <v/>
      </c>
      <c r="Y96" s="202" t="str" cm="1">
        <f t="array" ref="Y96">IFERROR(ROUNDDOWN(_xlfn.IFS(OR(L96=1,L96=2),X96*K96,L96=4,X96,L96=6,X96*2/3),-3),"")</f>
        <v/>
      </c>
      <c r="Z96" s="126"/>
      <c r="AA96" s="127"/>
      <c r="AB96" s="124" t="str">
        <f>IFERROR(ROUNDDOWN(IF(#REF!=1,X96*K96,IF(#REF!=2,X96*K96,IF(#REF!=3,X96*2/3,IF(#REF!=4,X96,IF(#REF!=5,X96*1/2,""))))),-3),"")</f>
        <v/>
      </c>
      <c r="AC96" s="124" t="str">
        <f t="shared" si="12"/>
        <v/>
      </c>
      <c r="AD96" s="128"/>
      <c r="AE96" s="129"/>
      <c r="AF96" s="130"/>
      <c r="AG96" s="119"/>
    </row>
    <row r="97" spans="1:33" s="4" customFormat="1" ht="30" hidden="1" customHeight="1" outlineLevel="1" x14ac:dyDescent="0.15">
      <c r="A97" s="114">
        <v>91</v>
      </c>
      <c r="B97" s="115"/>
      <c r="C97" s="116"/>
      <c r="D97" s="115"/>
      <c r="E97" s="117"/>
      <c r="F97" s="115"/>
      <c r="G97" s="115"/>
      <c r="H97" s="115"/>
      <c r="I97" s="118" t="str">
        <f>IFERROR(VLOOKUP(H97,事業区分!$B$9:$C$10,2,FALSE),"")</f>
        <v/>
      </c>
      <c r="J97" s="119"/>
      <c r="K97" s="120" t="str">
        <f>IFERROR(VLOOKUP(I97,補助率!$B$5:$C$5,2,FALSE),"")</f>
        <v/>
      </c>
      <c r="L97" s="120" t="str">
        <f>IFERROR(VLOOKUP(H97,事業区分!$B$9:$H$10,7,FALSE),"")</f>
        <v/>
      </c>
      <c r="M97" s="119"/>
      <c r="N97" s="115"/>
      <c r="O97" s="121"/>
      <c r="P97" s="121"/>
      <c r="Q97" s="122" t="str">
        <f t="shared" si="7"/>
        <v/>
      </c>
      <c r="R97" s="121"/>
      <c r="S97" s="121"/>
      <c r="T97" s="121" t="str">
        <f t="shared" si="8"/>
        <v/>
      </c>
      <c r="U97" s="123" t="str">
        <f t="shared" si="9"/>
        <v/>
      </c>
      <c r="V97" s="124" t="str">
        <f t="shared" si="10"/>
        <v/>
      </c>
      <c r="W97" s="121" t="str">
        <f t="shared" si="11"/>
        <v/>
      </c>
      <c r="X97" s="201" t="str" cm="1">
        <f t="array" ref="X97">IFERROR(_xlfn.IFS(L97=1,MIN(Q97,V97),L97=2,MIN(Q97,V97,W97),L97=4,MIN(MIN(Q97,V97)*K97,W97),L97=6,MIN(MIN(Q97,V97)*1/2,W97)),"")</f>
        <v/>
      </c>
      <c r="Y97" s="202" t="str" cm="1">
        <f t="array" ref="Y97">IFERROR(ROUNDDOWN(_xlfn.IFS(OR(L97=1,L97=2),X97*K97,L97=4,X97,L97=6,X97*2/3),-3),"")</f>
        <v/>
      </c>
      <c r="Z97" s="126"/>
      <c r="AA97" s="127"/>
      <c r="AB97" s="124" t="str">
        <f>IFERROR(ROUNDDOWN(IF(#REF!=1,X97*K97,IF(#REF!=2,X97*K97,IF(#REF!=3,X97*2/3,IF(#REF!=4,X97,IF(#REF!=5,X97*1/2,""))))),-3),"")</f>
        <v/>
      </c>
      <c r="AC97" s="124" t="str">
        <f t="shared" si="12"/>
        <v/>
      </c>
      <c r="AD97" s="128"/>
      <c r="AE97" s="129"/>
      <c r="AF97" s="130"/>
      <c r="AG97" s="119"/>
    </row>
    <row r="98" spans="1:33" s="4" customFormat="1" ht="30" hidden="1" customHeight="1" outlineLevel="1" x14ac:dyDescent="0.15">
      <c r="A98" s="114">
        <v>92</v>
      </c>
      <c r="B98" s="115"/>
      <c r="C98" s="116"/>
      <c r="D98" s="115"/>
      <c r="E98" s="117"/>
      <c r="F98" s="115"/>
      <c r="G98" s="115"/>
      <c r="H98" s="115"/>
      <c r="I98" s="118" t="str">
        <f>IFERROR(VLOOKUP(H98,事業区分!$B$9:$C$10,2,FALSE),"")</f>
        <v/>
      </c>
      <c r="J98" s="119"/>
      <c r="K98" s="120" t="str">
        <f>IFERROR(VLOOKUP(I98,補助率!$B$5:$C$5,2,FALSE),"")</f>
        <v/>
      </c>
      <c r="L98" s="120" t="str">
        <f>IFERROR(VLOOKUP(H98,事業区分!$B$9:$H$10,7,FALSE),"")</f>
        <v/>
      </c>
      <c r="M98" s="119"/>
      <c r="N98" s="115"/>
      <c r="O98" s="121"/>
      <c r="P98" s="121"/>
      <c r="Q98" s="122" t="str">
        <f t="shared" si="7"/>
        <v/>
      </c>
      <c r="R98" s="121"/>
      <c r="S98" s="121"/>
      <c r="T98" s="121" t="str">
        <f t="shared" si="8"/>
        <v/>
      </c>
      <c r="U98" s="123" t="str">
        <f t="shared" si="9"/>
        <v/>
      </c>
      <c r="V98" s="124" t="str">
        <f t="shared" si="10"/>
        <v/>
      </c>
      <c r="W98" s="121" t="str">
        <f t="shared" si="11"/>
        <v/>
      </c>
      <c r="X98" s="201" t="str" cm="1">
        <f t="array" ref="X98">IFERROR(_xlfn.IFS(L98=1,MIN(Q98,V98),L98=2,MIN(Q98,V98,W98),L98=4,MIN(MIN(Q98,V98)*K98,W98),L98=6,MIN(MIN(Q98,V98)*1/2,W98)),"")</f>
        <v/>
      </c>
      <c r="Y98" s="202" t="str" cm="1">
        <f t="array" ref="Y98">IFERROR(ROUNDDOWN(_xlfn.IFS(OR(L98=1,L98=2),X98*K98,L98=4,X98,L98=6,X98*2/3),-3),"")</f>
        <v/>
      </c>
      <c r="Z98" s="126"/>
      <c r="AA98" s="127"/>
      <c r="AB98" s="124" t="str">
        <f>IFERROR(ROUNDDOWN(IF(#REF!=1,X98*K98,IF(#REF!=2,X98*K98,IF(#REF!=3,X98*2/3,IF(#REF!=4,X98,IF(#REF!=5,X98*1/2,""))))),-3),"")</f>
        <v/>
      </c>
      <c r="AC98" s="124" t="str">
        <f t="shared" si="12"/>
        <v/>
      </c>
      <c r="AD98" s="128"/>
      <c r="AE98" s="129"/>
      <c r="AF98" s="130"/>
      <c r="AG98" s="119"/>
    </row>
    <row r="99" spans="1:33" s="4" customFormat="1" ht="30" hidden="1" customHeight="1" outlineLevel="1" x14ac:dyDescent="0.15">
      <c r="A99" s="114">
        <v>93</v>
      </c>
      <c r="B99" s="115"/>
      <c r="C99" s="116"/>
      <c r="D99" s="115"/>
      <c r="E99" s="117"/>
      <c r="F99" s="115"/>
      <c r="G99" s="115"/>
      <c r="H99" s="115"/>
      <c r="I99" s="118" t="str">
        <f>IFERROR(VLOOKUP(H99,事業区分!$B$9:$C$10,2,FALSE),"")</f>
        <v/>
      </c>
      <c r="J99" s="119"/>
      <c r="K99" s="120" t="str">
        <f>IFERROR(VLOOKUP(I99,補助率!$B$5:$C$5,2,FALSE),"")</f>
        <v/>
      </c>
      <c r="L99" s="120" t="str">
        <f>IFERROR(VLOOKUP(H99,事業区分!$B$9:$H$10,7,FALSE),"")</f>
        <v/>
      </c>
      <c r="M99" s="119"/>
      <c r="N99" s="115"/>
      <c r="O99" s="121"/>
      <c r="P99" s="121"/>
      <c r="Q99" s="122" t="str">
        <f t="shared" si="7"/>
        <v/>
      </c>
      <c r="R99" s="121"/>
      <c r="S99" s="121"/>
      <c r="T99" s="121" t="str">
        <f t="shared" si="8"/>
        <v/>
      </c>
      <c r="U99" s="123" t="str">
        <f t="shared" si="9"/>
        <v/>
      </c>
      <c r="V99" s="124" t="str">
        <f t="shared" si="10"/>
        <v/>
      </c>
      <c r="W99" s="121" t="str">
        <f t="shared" si="11"/>
        <v/>
      </c>
      <c r="X99" s="201" t="str" cm="1">
        <f t="array" ref="X99">IFERROR(_xlfn.IFS(L99=1,MIN(Q99,V99),L99=2,MIN(Q99,V99,W99),L99=4,MIN(MIN(Q99,V99)*K99,W99),L99=6,MIN(MIN(Q99,V99)*1/2,W99)),"")</f>
        <v/>
      </c>
      <c r="Y99" s="202" t="str" cm="1">
        <f t="array" ref="Y99">IFERROR(ROUNDDOWN(_xlfn.IFS(OR(L99=1,L99=2),X99*K99,L99=4,X99,L99=6,X99*2/3),-3),"")</f>
        <v/>
      </c>
      <c r="Z99" s="126"/>
      <c r="AA99" s="127"/>
      <c r="AB99" s="124" t="str">
        <f>IFERROR(ROUNDDOWN(IF(#REF!=1,X99*K99,IF(#REF!=2,X99*K99,IF(#REF!=3,X99*2/3,IF(#REF!=4,X99,IF(#REF!=5,X99*1/2,""))))),-3),"")</f>
        <v/>
      </c>
      <c r="AC99" s="124" t="str">
        <f t="shared" si="12"/>
        <v/>
      </c>
      <c r="AD99" s="128"/>
      <c r="AE99" s="129"/>
      <c r="AF99" s="130"/>
      <c r="AG99" s="119"/>
    </row>
    <row r="100" spans="1:33" s="4" customFormat="1" ht="30" hidden="1" customHeight="1" outlineLevel="1" x14ac:dyDescent="0.15">
      <c r="A100" s="114">
        <v>94</v>
      </c>
      <c r="B100" s="115"/>
      <c r="C100" s="116"/>
      <c r="D100" s="115"/>
      <c r="E100" s="117"/>
      <c r="F100" s="115"/>
      <c r="G100" s="115"/>
      <c r="H100" s="115"/>
      <c r="I100" s="118" t="str">
        <f>IFERROR(VLOOKUP(H100,事業区分!$B$9:$C$10,2,FALSE),"")</f>
        <v/>
      </c>
      <c r="J100" s="119"/>
      <c r="K100" s="120" t="str">
        <f>IFERROR(VLOOKUP(I100,補助率!$B$5:$C$5,2,FALSE),"")</f>
        <v/>
      </c>
      <c r="L100" s="120" t="str">
        <f>IFERROR(VLOOKUP(H100,事業区分!$B$9:$H$10,7,FALSE),"")</f>
        <v/>
      </c>
      <c r="M100" s="119"/>
      <c r="N100" s="115"/>
      <c r="O100" s="121"/>
      <c r="P100" s="121"/>
      <c r="Q100" s="122" t="str">
        <f t="shared" si="7"/>
        <v/>
      </c>
      <c r="R100" s="121"/>
      <c r="S100" s="121"/>
      <c r="T100" s="121" t="str">
        <f t="shared" si="8"/>
        <v/>
      </c>
      <c r="U100" s="123" t="str">
        <f t="shared" si="9"/>
        <v/>
      </c>
      <c r="V100" s="124" t="str">
        <f t="shared" si="10"/>
        <v/>
      </c>
      <c r="W100" s="121" t="str">
        <f t="shared" si="11"/>
        <v/>
      </c>
      <c r="X100" s="201" t="str" cm="1">
        <f t="array" ref="X100">IFERROR(_xlfn.IFS(L100=1,MIN(Q100,V100),L100=2,MIN(Q100,V100,W100),L100=4,MIN(MIN(Q100,V100)*K100,W100),L100=6,MIN(MIN(Q100,V100)*1/2,W100)),"")</f>
        <v/>
      </c>
      <c r="Y100" s="202" t="str" cm="1">
        <f t="array" ref="Y100">IFERROR(ROUNDDOWN(_xlfn.IFS(OR(L100=1,L100=2),X100*K100,L100=4,X100,L100=6,X100*2/3),-3),"")</f>
        <v/>
      </c>
      <c r="Z100" s="126"/>
      <c r="AA100" s="127"/>
      <c r="AB100" s="124" t="str">
        <f>IFERROR(ROUNDDOWN(IF(#REF!=1,X100*K100,IF(#REF!=2,X100*K100,IF(#REF!=3,X100*2/3,IF(#REF!=4,X100,IF(#REF!=5,X100*1/2,""))))),-3),"")</f>
        <v/>
      </c>
      <c r="AC100" s="124" t="str">
        <f t="shared" si="12"/>
        <v/>
      </c>
      <c r="AD100" s="128"/>
      <c r="AE100" s="129"/>
      <c r="AF100" s="130"/>
      <c r="AG100" s="119"/>
    </row>
    <row r="101" spans="1:33" s="4" customFormat="1" ht="30" hidden="1" customHeight="1" outlineLevel="1" x14ac:dyDescent="0.15">
      <c r="A101" s="114">
        <v>95</v>
      </c>
      <c r="B101" s="115"/>
      <c r="C101" s="116"/>
      <c r="D101" s="115"/>
      <c r="E101" s="117"/>
      <c r="F101" s="115"/>
      <c r="G101" s="115"/>
      <c r="H101" s="115"/>
      <c r="I101" s="118" t="str">
        <f>IFERROR(VLOOKUP(H101,事業区分!$B$9:$C$10,2,FALSE),"")</f>
        <v/>
      </c>
      <c r="J101" s="119"/>
      <c r="K101" s="120" t="str">
        <f>IFERROR(VLOOKUP(I101,補助率!$B$5:$C$5,2,FALSE),"")</f>
        <v/>
      </c>
      <c r="L101" s="120" t="str">
        <f>IFERROR(VLOOKUP(H101,事業区分!$B$9:$H$10,7,FALSE),"")</f>
        <v/>
      </c>
      <c r="M101" s="119"/>
      <c r="N101" s="115"/>
      <c r="O101" s="121"/>
      <c r="P101" s="121"/>
      <c r="Q101" s="122" t="str">
        <f t="shared" si="7"/>
        <v/>
      </c>
      <c r="R101" s="121"/>
      <c r="S101" s="121"/>
      <c r="T101" s="121" t="str">
        <f t="shared" si="8"/>
        <v/>
      </c>
      <c r="U101" s="123" t="str">
        <f t="shared" si="9"/>
        <v/>
      </c>
      <c r="V101" s="124" t="str">
        <f t="shared" si="10"/>
        <v/>
      </c>
      <c r="W101" s="121" t="str">
        <f t="shared" si="11"/>
        <v/>
      </c>
      <c r="X101" s="201" t="str" cm="1">
        <f t="array" ref="X101">IFERROR(_xlfn.IFS(L101=1,MIN(Q101,V101),L101=2,MIN(Q101,V101,W101),L101=4,MIN(MIN(Q101,V101)*K101,W101),L101=6,MIN(MIN(Q101,V101)*1/2,W101)),"")</f>
        <v/>
      </c>
      <c r="Y101" s="202" t="str" cm="1">
        <f t="array" ref="Y101">IFERROR(ROUNDDOWN(_xlfn.IFS(OR(L101=1,L101=2),X101*K101,L101=4,X101,L101=6,X101*2/3),-3),"")</f>
        <v/>
      </c>
      <c r="Z101" s="126"/>
      <c r="AA101" s="127"/>
      <c r="AB101" s="124" t="str">
        <f>IFERROR(ROUNDDOWN(IF(#REF!=1,X101*K101,IF(#REF!=2,X101*K101,IF(#REF!=3,X101*2/3,IF(#REF!=4,X101,IF(#REF!=5,X101*1/2,""))))),-3),"")</f>
        <v/>
      </c>
      <c r="AC101" s="124" t="str">
        <f t="shared" si="12"/>
        <v/>
      </c>
      <c r="AD101" s="128"/>
      <c r="AE101" s="129"/>
      <c r="AF101" s="130"/>
      <c r="AG101" s="119"/>
    </row>
    <row r="102" spans="1:33" s="4" customFormat="1" ht="30" hidden="1" customHeight="1" outlineLevel="1" x14ac:dyDescent="0.15">
      <c r="A102" s="114">
        <v>96</v>
      </c>
      <c r="B102" s="115"/>
      <c r="C102" s="116"/>
      <c r="D102" s="115"/>
      <c r="E102" s="117"/>
      <c r="F102" s="115"/>
      <c r="G102" s="115"/>
      <c r="H102" s="115"/>
      <c r="I102" s="118" t="str">
        <f>IFERROR(VLOOKUP(H102,事業区分!$B$9:$C$10,2,FALSE),"")</f>
        <v/>
      </c>
      <c r="J102" s="119"/>
      <c r="K102" s="120" t="str">
        <f>IFERROR(VLOOKUP(I102,補助率!$B$5:$C$5,2,FALSE),"")</f>
        <v/>
      </c>
      <c r="L102" s="120" t="str">
        <f>IFERROR(VLOOKUP(H102,事業区分!$B$9:$H$10,7,FALSE),"")</f>
        <v/>
      </c>
      <c r="M102" s="119"/>
      <c r="N102" s="115"/>
      <c r="O102" s="121"/>
      <c r="P102" s="121"/>
      <c r="Q102" s="122" t="str">
        <f t="shared" si="7"/>
        <v/>
      </c>
      <c r="R102" s="121"/>
      <c r="S102" s="121"/>
      <c r="T102" s="121" t="str">
        <f t="shared" si="8"/>
        <v/>
      </c>
      <c r="U102" s="123" t="str">
        <f t="shared" si="9"/>
        <v/>
      </c>
      <c r="V102" s="124" t="str">
        <f t="shared" si="10"/>
        <v/>
      </c>
      <c r="W102" s="121" t="str">
        <f t="shared" si="11"/>
        <v/>
      </c>
      <c r="X102" s="201" t="str" cm="1">
        <f t="array" ref="X102">IFERROR(_xlfn.IFS(L102=1,MIN(Q102,V102),L102=2,MIN(Q102,V102,W102),L102=4,MIN(MIN(Q102,V102)*K102,W102),L102=6,MIN(MIN(Q102,V102)*1/2,W102)),"")</f>
        <v/>
      </c>
      <c r="Y102" s="202" t="str" cm="1">
        <f t="array" ref="Y102">IFERROR(ROUNDDOWN(_xlfn.IFS(OR(L102=1,L102=2),X102*K102,L102=4,X102,L102=6,X102*2/3),-3),"")</f>
        <v/>
      </c>
      <c r="Z102" s="126"/>
      <c r="AA102" s="127"/>
      <c r="AB102" s="124" t="str">
        <f>IFERROR(ROUNDDOWN(IF(#REF!=1,X102*K102,IF(#REF!=2,X102*K102,IF(#REF!=3,X102*2/3,IF(#REF!=4,X102,IF(#REF!=5,X102*1/2,""))))),-3),"")</f>
        <v/>
      </c>
      <c r="AC102" s="124" t="str">
        <f t="shared" si="12"/>
        <v/>
      </c>
      <c r="AD102" s="128"/>
      <c r="AE102" s="129"/>
      <c r="AF102" s="130"/>
      <c r="AG102" s="119"/>
    </row>
    <row r="103" spans="1:33" s="4" customFormat="1" ht="30" hidden="1" customHeight="1" outlineLevel="1" x14ac:dyDescent="0.15">
      <c r="A103" s="114">
        <v>97</v>
      </c>
      <c r="B103" s="115"/>
      <c r="C103" s="116"/>
      <c r="D103" s="115"/>
      <c r="E103" s="117"/>
      <c r="F103" s="115"/>
      <c r="G103" s="115"/>
      <c r="H103" s="115"/>
      <c r="I103" s="118" t="str">
        <f>IFERROR(VLOOKUP(H103,事業区分!$B$9:$C$10,2,FALSE),"")</f>
        <v/>
      </c>
      <c r="J103" s="119"/>
      <c r="K103" s="120" t="str">
        <f>IFERROR(VLOOKUP(I103,補助率!$B$5:$C$5,2,FALSE),"")</f>
        <v/>
      </c>
      <c r="L103" s="120" t="str">
        <f>IFERROR(VLOOKUP(H103,事業区分!$B$9:$H$10,7,FALSE),"")</f>
        <v/>
      </c>
      <c r="M103" s="119"/>
      <c r="N103" s="115"/>
      <c r="O103" s="121"/>
      <c r="P103" s="121"/>
      <c r="Q103" s="122" t="str">
        <f t="shared" si="7"/>
        <v/>
      </c>
      <c r="R103" s="121"/>
      <c r="S103" s="121"/>
      <c r="T103" s="121" t="str">
        <f t="shared" si="8"/>
        <v/>
      </c>
      <c r="U103" s="123" t="str">
        <f t="shared" si="9"/>
        <v/>
      </c>
      <c r="V103" s="124" t="str">
        <f t="shared" si="10"/>
        <v/>
      </c>
      <c r="W103" s="121" t="str">
        <f t="shared" si="11"/>
        <v/>
      </c>
      <c r="X103" s="201" t="str" cm="1">
        <f t="array" ref="X103">IFERROR(_xlfn.IFS(L103=1,MIN(Q103,V103),L103=2,MIN(Q103,V103,W103),L103=4,MIN(MIN(Q103,V103)*K103,W103),L103=6,MIN(MIN(Q103,V103)*1/2,W103)),"")</f>
        <v/>
      </c>
      <c r="Y103" s="202" t="str" cm="1">
        <f t="array" ref="Y103">IFERROR(ROUNDDOWN(_xlfn.IFS(OR(L103=1,L103=2),X103*K103,L103=4,X103,L103=6,X103*2/3),-3),"")</f>
        <v/>
      </c>
      <c r="Z103" s="126"/>
      <c r="AA103" s="127"/>
      <c r="AB103" s="124" t="str">
        <f>IFERROR(ROUNDDOWN(IF(#REF!=1,X103*K103,IF(#REF!=2,X103*K103,IF(#REF!=3,X103*2/3,IF(#REF!=4,X103,IF(#REF!=5,X103*1/2,""))))),-3),"")</f>
        <v/>
      </c>
      <c r="AC103" s="124" t="str">
        <f t="shared" si="12"/>
        <v/>
      </c>
      <c r="AD103" s="128"/>
      <c r="AE103" s="129"/>
      <c r="AF103" s="130"/>
      <c r="AG103" s="119"/>
    </row>
    <row r="104" spans="1:33" s="4" customFormat="1" ht="30" hidden="1" customHeight="1" outlineLevel="1" x14ac:dyDescent="0.15">
      <c r="A104" s="114">
        <v>98</v>
      </c>
      <c r="B104" s="115"/>
      <c r="C104" s="116"/>
      <c r="D104" s="115"/>
      <c r="E104" s="117"/>
      <c r="F104" s="115"/>
      <c r="G104" s="115"/>
      <c r="H104" s="115"/>
      <c r="I104" s="118" t="str">
        <f>IFERROR(VLOOKUP(H104,事業区分!$B$9:$C$10,2,FALSE),"")</f>
        <v/>
      </c>
      <c r="J104" s="119"/>
      <c r="K104" s="120" t="str">
        <f>IFERROR(VLOOKUP(I104,補助率!$B$5:$C$5,2,FALSE),"")</f>
        <v/>
      </c>
      <c r="L104" s="120" t="str">
        <f>IFERROR(VLOOKUP(H104,事業区分!$B$9:$H$10,7,FALSE),"")</f>
        <v/>
      </c>
      <c r="M104" s="119"/>
      <c r="N104" s="115"/>
      <c r="O104" s="121"/>
      <c r="P104" s="121"/>
      <c r="Q104" s="122" t="str">
        <f t="shared" si="7"/>
        <v/>
      </c>
      <c r="R104" s="121"/>
      <c r="S104" s="121"/>
      <c r="T104" s="121" t="str">
        <f t="shared" si="8"/>
        <v/>
      </c>
      <c r="U104" s="123" t="str">
        <f t="shared" si="9"/>
        <v/>
      </c>
      <c r="V104" s="124" t="str">
        <f t="shared" si="10"/>
        <v/>
      </c>
      <c r="W104" s="121" t="str">
        <f t="shared" si="11"/>
        <v/>
      </c>
      <c r="X104" s="201" t="str" cm="1">
        <f t="array" ref="X104">IFERROR(_xlfn.IFS(L104=1,MIN(Q104,V104),L104=2,MIN(Q104,V104,W104),L104=4,MIN(MIN(Q104,V104)*K104,W104),L104=6,MIN(MIN(Q104,V104)*1/2,W104)),"")</f>
        <v/>
      </c>
      <c r="Y104" s="202" t="str" cm="1">
        <f t="array" ref="Y104">IFERROR(ROUNDDOWN(_xlfn.IFS(OR(L104=1,L104=2),X104*K104,L104=4,X104,L104=6,X104*2/3),-3),"")</f>
        <v/>
      </c>
      <c r="Z104" s="126"/>
      <c r="AA104" s="127"/>
      <c r="AB104" s="124" t="str">
        <f>IFERROR(ROUNDDOWN(IF(#REF!=1,X104*K104,IF(#REF!=2,X104*K104,IF(#REF!=3,X104*2/3,IF(#REF!=4,X104,IF(#REF!=5,X104*1/2,""))))),-3),"")</f>
        <v/>
      </c>
      <c r="AC104" s="124" t="str">
        <f t="shared" si="12"/>
        <v/>
      </c>
      <c r="AD104" s="128"/>
      <c r="AE104" s="129"/>
      <c r="AF104" s="130"/>
      <c r="AG104" s="119"/>
    </row>
    <row r="105" spans="1:33" s="4" customFormat="1" ht="30" hidden="1" customHeight="1" outlineLevel="1" x14ac:dyDescent="0.15">
      <c r="A105" s="114">
        <v>99</v>
      </c>
      <c r="B105" s="115"/>
      <c r="C105" s="116"/>
      <c r="D105" s="115"/>
      <c r="E105" s="117"/>
      <c r="F105" s="115"/>
      <c r="G105" s="115"/>
      <c r="H105" s="115"/>
      <c r="I105" s="118" t="str">
        <f>IFERROR(VLOOKUP(H105,事業区分!$B$9:$C$10,2,FALSE),"")</f>
        <v/>
      </c>
      <c r="J105" s="119"/>
      <c r="K105" s="120" t="str">
        <f>IFERROR(VLOOKUP(I105,補助率!$B$5:$C$5,2,FALSE),"")</f>
        <v/>
      </c>
      <c r="L105" s="120" t="str">
        <f>IFERROR(VLOOKUP(H105,事業区分!$B$9:$H$10,7,FALSE),"")</f>
        <v/>
      </c>
      <c r="M105" s="119"/>
      <c r="N105" s="115"/>
      <c r="O105" s="121"/>
      <c r="P105" s="121"/>
      <c r="Q105" s="122" t="str">
        <f t="shared" si="7"/>
        <v/>
      </c>
      <c r="R105" s="121"/>
      <c r="S105" s="121"/>
      <c r="T105" s="121" t="str">
        <f t="shared" si="8"/>
        <v/>
      </c>
      <c r="U105" s="123" t="str">
        <f t="shared" si="9"/>
        <v/>
      </c>
      <c r="V105" s="124" t="str">
        <f t="shared" si="10"/>
        <v/>
      </c>
      <c r="W105" s="121" t="str">
        <f t="shared" si="11"/>
        <v/>
      </c>
      <c r="X105" s="201" t="str" cm="1">
        <f t="array" ref="X105">IFERROR(_xlfn.IFS(L105=1,MIN(Q105,V105),L105=2,MIN(Q105,V105,W105),L105=4,MIN(MIN(Q105,V105)*K105,W105),L105=6,MIN(MIN(Q105,V105)*1/2,W105)),"")</f>
        <v/>
      </c>
      <c r="Y105" s="202" t="str" cm="1">
        <f t="array" ref="Y105">IFERROR(ROUNDDOWN(_xlfn.IFS(OR(L105=1,L105=2),X105*K105,L105=4,X105,L105=6,X105*2/3),-3),"")</f>
        <v/>
      </c>
      <c r="Z105" s="126"/>
      <c r="AA105" s="127"/>
      <c r="AB105" s="124" t="str">
        <f>IFERROR(ROUNDDOWN(IF(#REF!=1,X105*K105,IF(#REF!=2,X105*K105,IF(#REF!=3,X105*2/3,IF(#REF!=4,X105,IF(#REF!=5,X105*1/2,""))))),-3),"")</f>
        <v/>
      </c>
      <c r="AC105" s="124" t="str">
        <f t="shared" si="12"/>
        <v/>
      </c>
      <c r="AD105" s="128"/>
      <c r="AE105" s="129"/>
      <c r="AF105" s="130"/>
      <c r="AG105" s="119"/>
    </row>
    <row r="106" spans="1:33" s="4" customFormat="1" ht="30" hidden="1" customHeight="1" outlineLevel="1" x14ac:dyDescent="0.15">
      <c r="A106" s="114">
        <v>100</v>
      </c>
      <c r="B106" s="115"/>
      <c r="C106" s="116"/>
      <c r="D106" s="115"/>
      <c r="E106" s="117"/>
      <c r="F106" s="115"/>
      <c r="G106" s="115"/>
      <c r="H106" s="115"/>
      <c r="I106" s="118" t="str">
        <f>IFERROR(VLOOKUP(H106,事業区分!$B$9:$C$10,2,FALSE),"")</f>
        <v/>
      </c>
      <c r="J106" s="119"/>
      <c r="K106" s="120" t="str">
        <f>IFERROR(VLOOKUP(I106,補助率!$B$5:$C$5,2,FALSE),"")</f>
        <v/>
      </c>
      <c r="L106" s="120" t="str">
        <f>IFERROR(VLOOKUP(H106,事業区分!$B$9:$H$10,7,FALSE),"")</f>
        <v/>
      </c>
      <c r="M106" s="119"/>
      <c r="N106" s="115"/>
      <c r="O106" s="121"/>
      <c r="P106" s="121"/>
      <c r="Q106" s="122" t="str">
        <f t="shared" si="7"/>
        <v/>
      </c>
      <c r="R106" s="121"/>
      <c r="S106" s="121"/>
      <c r="T106" s="121" t="str">
        <f t="shared" si="8"/>
        <v/>
      </c>
      <c r="U106" s="123" t="str">
        <f t="shared" si="9"/>
        <v/>
      </c>
      <c r="V106" s="124" t="str">
        <f t="shared" si="10"/>
        <v/>
      </c>
      <c r="W106" s="121" t="str">
        <f t="shared" si="11"/>
        <v/>
      </c>
      <c r="X106" s="201" t="str" cm="1">
        <f t="array" ref="X106">IFERROR(_xlfn.IFS(L106=1,MIN(Q106,V106),L106=2,MIN(Q106,V106,W106),L106=4,MIN(MIN(Q106,V106)*K106,W106),L106=6,MIN(MIN(Q106,V106)*1/2,W106)),"")</f>
        <v/>
      </c>
      <c r="Y106" s="202" t="str" cm="1">
        <f t="array" ref="Y106">IFERROR(ROUNDDOWN(_xlfn.IFS(OR(L106=1,L106=2),X106*K106,L106=4,X106,L106=6,X106*2/3),-3),"")</f>
        <v/>
      </c>
      <c r="Z106" s="126"/>
      <c r="AA106" s="127"/>
      <c r="AB106" s="124" t="str">
        <f>IFERROR(ROUNDDOWN(IF(#REF!=1,X106*K106,IF(#REF!=2,X106*K106,IF(#REF!=3,X106*2/3,IF(#REF!=4,X106,IF(#REF!=5,X106*1/2,""))))),-3),"")</f>
        <v/>
      </c>
      <c r="AC106" s="124" t="str">
        <f t="shared" si="12"/>
        <v/>
      </c>
      <c r="AD106" s="128"/>
      <c r="AE106" s="129"/>
      <c r="AF106" s="130"/>
      <c r="AG106" s="119"/>
    </row>
    <row r="107" spans="1:33" s="4" customFormat="1" ht="30" hidden="1" customHeight="1" outlineLevel="2" x14ac:dyDescent="0.15">
      <c r="A107" s="114">
        <v>101</v>
      </c>
      <c r="B107" s="115"/>
      <c r="C107" s="116"/>
      <c r="D107" s="115"/>
      <c r="E107" s="117"/>
      <c r="F107" s="115"/>
      <c r="G107" s="115"/>
      <c r="H107" s="115"/>
      <c r="I107" s="118" t="str">
        <f>IFERROR(VLOOKUP(H107,事業区分!$B$9:$C$10,2,FALSE),"")</f>
        <v/>
      </c>
      <c r="J107" s="119"/>
      <c r="K107" s="120" t="str">
        <f>IFERROR(VLOOKUP(I107,補助率!$B$5:$C$5,2,FALSE),"")</f>
        <v/>
      </c>
      <c r="L107" s="120" t="str">
        <f>IFERROR(VLOOKUP(H107,事業区分!$B$9:$H$10,7,FALSE),"")</f>
        <v/>
      </c>
      <c r="M107" s="119"/>
      <c r="N107" s="115"/>
      <c r="O107" s="121"/>
      <c r="P107" s="121"/>
      <c r="Q107" s="122" t="str">
        <f t="shared" si="7"/>
        <v/>
      </c>
      <c r="R107" s="121"/>
      <c r="S107" s="121"/>
      <c r="T107" s="121" t="str">
        <f t="shared" si="8"/>
        <v/>
      </c>
      <c r="U107" s="123" t="str">
        <f t="shared" si="9"/>
        <v/>
      </c>
      <c r="V107" s="124" t="str">
        <f t="shared" si="10"/>
        <v/>
      </c>
      <c r="W107" s="121" t="str">
        <f t="shared" si="11"/>
        <v/>
      </c>
      <c r="X107" s="201" t="str" cm="1">
        <f t="array" ref="X107">IFERROR(_xlfn.IFS(L107=1,MIN(Q107,V107),L107=2,MIN(Q107,V107,W107),L107=4,MIN(MIN(Q107,V107)*K107,W107),L107=6,MIN(MIN(Q107,V107)*1/2,W107)),"")</f>
        <v/>
      </c>
      <c r="Y107" s="202" t="str" cm="1">
        <f t="array" ref="Y107">IFERROR(ROUNDDOWN(_xlfn.IFS(OR(L107=1,L107=2),X107*K107,L107=4,X107,L107=6,X107*2/3),-3),"")</f>
        <v/>
      </c>
      <c r="Z107" s="126"/>
      <c r="AA107" s="127"/>
      <c r="AB107" s="124" t="str">
        <f>IFERROR(ROUNDDOWN(IF(#REF!=1,X107*K107,IF(#REF!=2,X107*K107,IF(#REF!=3,X107*2/3,IF(#REF!=4,X107,IF(#REF!=5,X107*1/2,""))))),-3),"")</f>
        <v/>
      </c>
      <c r="AC107" s="124" t="str">
        <f t="shared" si="12"/>
        <v/>
      </c>
      <c r="AD107" s="128"/>
      <c r="AE107" s="129"/>
      <c r="AF107" s="130"/>
      <c r="AG107" s="119"/>
    </row>
    <row r="108" spans="1:33" s="4" customFormat="1" ht="30" hidden="1" customHeight="1" outlineLevel="2" x14ac:dyDescent="0.15">
      <c r="A108" s="114">
        <v>102</v>
      </c>
      <c r="B108" s="115"/>
      <c r="C108" s="116"/>
      <c r="D108" s="115"/>
      <c r="E108" s="117"/>
      <c r="F108" s="115"/>
      <c r="G108" s="115"/>
      <c r="H108" s="115"/>
      <c r="I108" s="118" t="str">
        <f>IFERROR(VLOOKUP(H108,事業区分!$B$9:$C$10,2,FALSE),"")</f>
        <v/>
      </c>
      <c r="J108" s="119"/>
      <c r="K108" s="120" t="str">
        <f>IFERROR(VLOOKUP(I108,補助率!$B$5:$C$5,2,FALSE),"")</f>
        <v/>
      </c>
      <c r="L108" s="120" t="str">
        <f>IFERROR(VLOOKUP(H108,事業区分!$B$9:$H$10,7,FALSE),"")</f>
        <v/>
      </c>
      <c r="M108" s="119"/>
      <c r="N108" s="115"/>
      <c r="O108" s="121"/>
      <c r="P108" s="121"/>
      <c r="Q108" s="122" t="str">
        <f t="shared" si="7"/>
        <v/>
      </c>
      <c r="R108" s="121"/>
      <c r="S108" s="121"/>
      <c r="T108" s="121" t="str">
        <f t="shared" si="8"/>
        <v/>
      </c>
      <c r="U108" s="123" t="str">
        <f t="shared" si="9"/>
        <v/>
      </c>
      <c r="V108" s="124" t="str">
        <f t="shared" si="10"/>
        <v/>
      </c>
      <c r="W108" s="121" t="str">
        <f t="shared" si="11"/>
        <v/>
      </c>
      <c r="X108" s="201" t="str" cm="1">
        <f t="array" ref="X108">IFERROR(_xlfn.IFS(L108=1,MIN(Q108,V108),L108=2,MIN(Q108,V108,W108),L108=4,MIN(MIN(Q108,V108)*K108,W108),L108=6,MIN(MIN(Q108,V108)*1/2,W108)),"")</f>
        <v/>
      </c>
      <c r="Y108" s="202" t="str" cm="1">
        <f t="array" ref="Y108">IFERROR(ROUNDDOWN(_xlfn.IFS(OR(L108=1,L108=2),X108*K108,L108=4,X108,L108=6,X108*2/3),-3),"")</f>
        <v/>
      </c>
      <c r="Z108" s="126"/>
      <c r="AA108" s="127"/>
      <c r="AB108" s="124" t="str">
        <f>IFERROR(ROUNDDOWN(IF(#REF!=1,X108*K108,IF(#REF!=2,X108*K108,IF(#REF!=3,X108*2/3,IF(#REF!=4,X108,IF(#REF!=5,X108*1/2,""))))),-3),"")</f>
        <v/>
      </c>
      <c r="AC108" s="124" t="str">
        <f t="shared" si="12"/>
        <v/>
      </c>
      <c r="AD108" s="128"/>
      <c r="AE108" s="129"/>
      <c r="AF108" s="130"/>
      <c r="AG108" s="119"/>
    </row>
    <row r="109" spans="1:33" s="4" customFormat="1" ht="30" hidden="1" customHeight="1" outlineLevel="2" x14ac:dyDescent="0.15">
      <c r="A109" s="114">
        <v>103</v>
      </c>
      <c r="B109" s="115"/>
      <c r="C109" s="116"/>
      <c r="D109" s="115"/>
      <c r="E109" s="117"/>
      <c r="F109" s="115"/>
      <c r="G109" s="115"/>
      <c r="H109" s="115"/>
      <c r="I109" s="118" t="str">
        <f>IFERROR(VLOOKUP(H109,事業区分!$B$9:$C$10,2,FALSE),"")</f>
        <v/>
      </c>
      <c r="J109" s="119"/>
      <c r="K109" s="120" t="str">
        <f>IFERROR(VLOOKUP(I109,補助率!$B$5:$C$5,2,FALSE),"")</f>
        <v/>
      </c>
      <c r="L109" s="120" t="str">
        <f>IFERROR(VLOOKUP(H109,事業区分!$B$9:$H$10,7,FALSE),"")</f>
        <v/>
      </c>
      <c r="M109" s="119"/>
      <c r="N109" s="115"/>
      <c r="O109" s="121"/>
      <c r="P109" s="121"/>
      <c r="Q109" s="122" t="str">
        <f t="shared" si="7"/>
        <v/>
      </c>
      <c r="R109" s="121"/>
      <c r="S109" s="121"/>
      <c r="T109" s="121" t="str">
        <f t="shared" si="8"/>
        <v/>
      </c>
      <c r="U109" s="123" t="str">
        <f t="shared" si="9"/>
        <v/>
      </c>
      <c r="V109" s="124" t="str">
        <f t="shared" si="10"/>
        <v/>
      </c>
      <c r="W109" s="121" t="str">
        <f t="shared" si="11"/>
        <v/>
      </c>
      <c r="X109" s="201" t="str" cm="1">
        <f t="array" ref="X109">IFERROR(_xlfn.IFS(L109=1,MIN(Q109,V109),L109=2,MIN(Q109,V109,W109),L109=4,MIN(MIN(Q109,V109)*K109,W109),L109=6,MIN(MIN(Q109,V109)*1/2,W109)),"")</f>
        <v/>
      </c>
      <c r="Y109" s="202" t="str" cm="1">
        <f t="array" ref="Y109">IFERROR(ROUNDDOWN(_xlfn.IFS(OR(L109=1,L109=2),X109*K109,L109=4,X109,L109=6,X109*2/3),-3),"")</f>
        <v/>
      </c>
      <c r="Z109" s="126"/>
      <c r="AA109" s="127"/>
      <c r="AB109" s="124" t="str">
        <f>IFERROR(ROUNDDOWN(IF(#REF!=1,X109*K109,IF(#REF!=2,X109*K109,IF(#REF!=3,X109*2/3,IF(#REF!=4,X109,IF(#REF!=5,X109*1/2,""))))),-3),"")</f>
        <v/>
      </c>
      <c r="AC109" s="124" t="str">
        <f t="shared" si="12"/>
        <v/>
      </c>
      <c r="AD109" s="128"/>
      <c r="AE109" s="129"/>
      <c r="AF109" s="130"/>
      <c r="AG109" s="119"/>
    </row>
    <row r="110" spans="1:33" s="4" customFormat="1" ht="30" hidden="1" customHeight="1" outlineLevel="2" x14ac:dyDescent="0.15">
      <c r="A110" s="114">
        <v>104</v>
      </c>
      <c r="B110" s="115"/>
      <c r="C110" s="116"/>
      <c r="D110" s="115"/>
      <c r="E110" s="117"/>
      <c r="F110" s="115"/>
      <c r="G110" s="115"/>
      <c r="H110" s="115"/>
      <c r="I110" s="118" t="str">
        <f>IFERROR(VLOOKUP(H110,事業区分!$B$9:$C$10,2,FALSE),"")</f>
        <v/>
      </c>
      <c r="J110" s="119"/>
      <c r="K110" s="120" t="str">
        <f>IFERROR(VLOOKUP(I110,補助率!$B$5:$C$5,2,FALSE),"")</f>
        <v/>
      </c>
      <c r="L110" s="120" t="str">
        <f>IFERROR(VLOOKUP(H110,事業区分!$B$9:$H$10,7,FALSE),"")</f>
        <v/>
      </c>
      <c r="M110" s="119"/>
      <c r="N110" s="115"/>
      <c r="O110" s="121"/>
      <c r="P110" s="121"/>
      <c r="Q110" s="122" t="str">
        <f t="shared" si="7"/>
        <v/>
      </c>
      <c r="R110" s="121"/>
      <c r="S110" s="121"/>
      <c r="T110" s="121" t="str">
        <f t="shared" si="8"/>
        <v/>
      </c>
      <c r="U110" s="123" t="str">
        <f t="shared" si="9"/>
        <v/>
      </c>
      <c r="V110" s="124" t="str">
        <f t="shared" si="10"/>
        <v/>
      </c>
      <c r="W110" s="121" t="str">
        <f t="shared" si="11"/>
        <v/>
      </c>
      <c r="X110" s="201" t="str" cm="1">
        <f t="array" ref="X110">IFERROR(_xlfn.IFS(L110=1,MIN(Q110,V110),L110=2,MIN(Q110,V110,W110),L110=4,MIN(MIN(Q110,V110)*K110,W110),L110=6,MIN(MIN(Q110,V110)*1/2,W110)),"")</f>
        <v/>
      </c>
      <c r="Y110" s="202" t="str" cm="1">
        <f t="array" ref="Y110">IFERROR(ROUNDDOWN(_xlfn.IFS(OR(L110=1,L110=2),X110*K110,L110=4,X110,L110=6,X110*2/3),-3),"")</f>
        <v/>
      </c>
      <c r="Z110" s="126"/>
      <c r="AA110" s="127"/>
      <c r="AB110" s="124" t="str">
        <f>IFERROR(ROUNDDOWN(IF(#REF!=1,X110*K110,IF(#REF!=2,X110*K110,IF(#REF!=3,X110*2/3,IF(#REF!=4,X110,IF(#REF!=5,X110*1/2,""))))),-3),"")</f>
        <v/>
      </c>
      <c r="AC110" s="124" t="str">
        <f t="shared" si="12"/>
        <v/>
      </c>
      <c r="AD110" s="128"/>
      <c r="AE110" s="129"/>
      <c r="AF110" s="130"/>
      <c r="AG110" s="119"/>
    </row>
    <row r="111" spans="1:33" s="4" customFormat="1" ht="30" hidden="1" customHeight="1" outlineLevel="2" x14ac:dyDescent="0.15">
      <c r="A111" s="114">
        <v>105</v>
      </c>
      <c r="B111" s="115"/>
      <c r="C111" s="116"/>
      <c r="D111" s="115"/>
      <c r="E111" s="117"/>
      <c r="F111" s="115"/>
      <c r="G111" s="115"/>
      <c r="H111" s="115"/>
      <c r="I111" s="118" t="str">
        <f>IFERROR(VLOOKUP(H111,事業区分!$B$9:$C$10,2,FALSE),"")</f>
        <v/>
      </c>
      <c r="J111" s="119"/>
      <c r="K111" s="120" t="str">
        <f>IFERROR(VLOOKUP(I111,補助率!$B$5:$C$5,2,FALSE),"")</f>
        <v/>
      </c>
      <c r="L111" s="120" t="str">
        <f>IFERROR(VLOOKUP(H111,事業区分!$B$9:$H$10,7,FALSE),"")</f>
        <v/>
      </c>
      <c r="M111" s="119"/>
      <c r="N111" s="115"/>
      <c r="O111" s="121"/>
      <c r="P111" s="121"/>
      <c r="Q111" s="122" t="str">
        <f t="shared" si="7"/>
        <v/>
      </c>
      <c r="R111" s="121"/>
      <c r="S111" s="121"/>
      <c r="T111" s="121" t="str">
        <f t="shared" si="8"/>
        <v/>
      </c>
      <c r="U111" s="123" t="str">
        <f t="shared" si="9"/>
        <v/>
      </c>
      <c r="V111" s="124" t="str">
        <f t="shared" si="10"/>
        <v/>
      </c>
      <c r="W111" s="121" t="str">
        <f t="shared" si="11"/>
        <v/>
      </c>
      <c r="X111" s="201" t="str" cm="1">
        <f t="array" ref="X111">IFERROR(_xlfn.IFS(L111=1,MIN(Q111,V111),L111=2,MIN(Q111,V111,W111),L111=4,MIN(MIN(Q111,V111)*K111,W111),L111=6,MIN(MIN(Q111,V111)*1/2,W111)),"")</f>
        <v/>
      </c>
      <c r="Y111" s="202" t="str" cm="1">
        <f t="array" ref="Y111">IFERROR(ROUNDDOWN(_xlfn.IFS(OR(L111=1,L111=2),X111*K111,L111=4,X111,L111=6,X111*2/3),-3),"")</f>
        <v/>
      </c>
      <c r="Z111" s="126"/>
      <c r="AA111" s="127"/>
      <c r="AB111" s="124" t="str">
        <f>IFERROR(ROUNDDOWN(IF(#REF!=1,X111*K111,IF(#REF!=2,X111*K111,IF(#REF!=3,X111*2/3,IF(#REF!=4,X111,IF(#REF!=5,X111*1/2,""))))),-3),"")</f>
        <v/>
      </c>
      <c r="AC111" s="124" t="str">
        <f t="shared" si="12"/>
        <v/>
      </c>
      <c r="AD111" s="128"/>
      <c r="AE111" s="129"/>
      <c r="AF111" s="130"/>
      <c r="AG111" s="119"/>
    </row>
    <row r="112" spans="1:33" s="4" customFormat="1" ht="30" hidden="1" customHeight="1" outlineLevel="2" x14ac:dyDescent="0.15">
      <c r="A112" s="114">
        <v>106</v>
      </c>
      <c r="B112" s="115"/>
      <c r="C112" s="116"/>
      <c r="D112" s="115"/>
      <c r="E112" s="117"/>
      <c r="F112" s="115"/>
      <c r="G112" s="115"/>
      <c r="H112" s="115"/>
      <c r="I112" s="118" t="str">
        <f>IFERROR(VLOOKUP(H112,事業区分!$B$9:$C$10,2,FALSE),"")</f>
        <v/>
      </c>
      <c r="J112" s="119"/>
      <c r="K112" s="120" t="str">
        <f>IFERROR(VLOOKUP(I112,補助率!$B$5:$C$5,2,FALSE),"")</f>
        <v/>
      </c>
      <c r="L112" s="120" t="str">
        <f>IFERROR(VLOOKUP(H112,事業区分!$B$9:$H$10,7,FALSE),"")</f>
        <v/>
      </c>
      <c r="M112" s="119"/>
      <c r="N112" s="115"/>
      <c r="O112" s="121"/>
      <c r="P112" s="121"/>
      <c r="Q112" s="122" t="str">
        <f t="shared" si="7"/>
        <v/>
      </c>
      <c r="R112" s="121"/>
      <c r="S112" s="121"/>
      <c r="T112" s="121" t="str">
        <f t="shared" si="8"/>
        <v/>
      </c>
      <c r="U112" s="123" t="str">
        <f t="shared" si="9"/>
        <v/>
      </c>
      <c r="V112" s="124" t="str">
        <f t="shared" si="10"/>
        <v/>
      </c>
      <c r="W112" s="121" t="str">
        <f t="shared" si="11"/>
        <v/>
      </c>
      <c r="X112" s="201" t="str" cm="1">
        <f t="array" ref="X112">IFERROR(_xlfn.IFS(L112=1,MIN(Q112,V112),L112=2,MIN(Q112,V112,W112),L112=4,MIN(MIN(Q112,V112)*K112,W112),L112=6,MIN(MIN(Q112,V112)*1/2,W112)),"")</f>
        <v/>
      </c>
      <c r="Y112" s="202" t="str" cm="1">
        <f t="array" ref="Y112">IFERROR(ROUNDDOWN(_xlfn.IFS(OR(L112=1,L112=2),X112*K112,L112=4,X112,L112=6,X112*2/3),-3),"")</f>
        <v/>
      </c>
      <c r="Z112" s="126"/>
      <c r="AA112" s="127"/>
      <c r="AB112" s="124" t="str">
        <f>IFERROR(ROUNDDOWN(IF(#REF!=1,X112*K112,IF(#REF!=2,X112*K112,IF(#REF!=3,X112*2/3,IF(#REF!=4,X112,IF(#REF!=5,X112*1/2,""))))),-3),"")</f>
        <v/>
      </c>
      <c r="AC112" s="124" t="str">
        <f t="shared" si="12"/>
        <v/>
      </c>
      <c r="AD112" s="128"/>
      <c r="AE112" s="129"/>
      <c r="AF112" s="130"/>
      <c r="AG112" s="119"/>
    </row>
    <row r="113" spans="1:33" s="4" customFormat="1" ht="30" hidden="1" customHeight="1" outlineLevel="2" x14ac:dyDescent="0.15">
      <c r="A113" s="114">
        <v>107</v>
      </c>
      <c r="B113" s="115"/>
      <c r="C113" s="116"/>
      <c r="D113" s="115"/>
      <c r="E113" s="117"/>
      <c r="F113" s="115"/>
      <c r="G113" s="115"/>
      <c r="H113" s="115"/>
      <c r="I113" s="118" t="str">
        <f>IFERROR(VLOOKUP(H113,事業区分!$B$9:$C$10,2,FALSE),"")</f>
        <v/>
      </c>
      <c r="J113" s="119"/>
      <c r="K113" s="120" t="str">
        <f>IFERROR(VLOOKUP(I113,補助率!$B$5:$C$5,2,FALSE),"")</f>
        <v/>
      </c>
      <c r="L113" s="120" t="str">
        <f>IFERROR(VLOOKUP(H113,事業区分!$B$9:$H$10,7,FALSE),"")</f>
        <v/>
      </c>
      <c r="M113" s="119"/>
      <c r="N113" s="115"/>
      <c r="O113" s="121"/>
      <c r="P113" s="121"/>
      <c r="Q113" s="122" t="str">
        <f t="shared" si="7"/>
        <v/>
      </c>
      <c r="R113" s="121"/>
      <c r="S113" s="121"/>
      <c r="T113" s="121" t="str">
        <f t="shared" si="8"/>
        <v/>
      </c>
      <c r="U113" s="123" t="str">
        <f t="shared" si="9"/>
        <v/>
      </c>
      <c r="V113" s="124" t="str">
        <f t="shared" si="10"/>
        <v/>
      </c>
      <c r="W113" s="121" t="str">
        <f t="shared" si="11"/>
        <v/>
      </c>
      <c r="X113" s="201" t="str" cm="1">
        <f t="array" ref="X113">IFERROR(_xlfn.IFS(L113=1,MIN(Q113,V113),L113=2,MIN(Q113,V113,W113),L113=4,MIN(MIN(Q113,V113)*K113,W113),L113=6,MIN(MIN(Q113,V113)*1/2,W113)),"")</f>
        <v/>
      </c>
      <c r="Y113" s="202" t="str" cm="1">
        <f t="array" ref="Y113">IFERROR(ROUNDDOWN(_xlfn.IFS(OR(L113=1,L113=2),X113*K113,L113=4,X113,L113=6,X113*2/3),-3),"")</f>
        <v/>
      </c>
      <c r="Z113" s="126"/>
      <c r="AA113" s="127"/>
      <c r="AB113" s="124" t="str">
        <f>IFERROR(ROUNDDOWN(IF(#REF!=1,X113*K113,IF(#REF!=2,X113*K113,IF(#REF!=3,X113*2/3,IF(#REF!=4,X113,IF(#REF!=5,X113*1/2,""))))),-3),"")</f>
        <v/>
      </c>
      <c r="AC113" s="124" t="str">
        <f t="shared" si="12"/>
        <v/>
      </c>
      <c r="AD113" s="128"/>
      <c r="AE113" s="129"/>
      <c r="AF113" s="130"/>
      <c r="AG113" s="119"/>
    </row>
    <row r="114" spans="1:33" s="4" customFormat="1" ht="30" hidden="1" customHeight="1" outlineLevel="2" x14ac:dyDescent="0.15">
      <c r="A114" s="114">
        <v>108</v>
      </c>
      <c r="B114" s="115"/>
      <c r="C114" s="116"/>
      <c r="D114" s="115"/>
      <c r="E114" s="117"/>
      <c r="F114" s="115"/>
      <c r="G114" s="115"/>
      <c r="H114" s="115"/>
      <c r="I114" s="118" t="str">
        <f>IFERROR(VLOOKUP(H114,事業区分!$B$9:$C$10,2,FALSE),"")</f>
        <v/>
      </c>
      <c r="J114" s="119"/>
      <c r="K114" s="120" t="str">
        <f>IFERROR(VLOOKUP(I114,補助率!$B$5:$C$5,2,FALSE),"")</f>
        <v/>
      </c>
      <c r="L114" s="120" t="str">
        <f>IFERROR(VLOOKUP(H114,事業区分!$B$9:$H$10,7,FALSE),"")</f>
        <v/>
      </c>
      <c r="M114" s="119"/>
      <c r="N114" s="115"/>
      <c r="O114" s="121"/>
      <c r="P114" s="121"/>
      <c r="Q114" s="122" t="str">
        <f t="shared" si="7"/>
        <v/>
      </c>
      <c r="R114" s="121"/>
      <c r="S114" s="121"/>
      <c r="T114" s="121" t="str">
        <f t="shared" si="8"/>
        <v/>
      </c>
      <c r="U114" s="123" t="str">
        <f t="shared" si="9"/>
        <v/>
      </c>
      <c r="V114" s="124" t="str">
        <f t="shared" si="10"/>
        <v/>
      </c>
      <c r="W114" s="121" t="str">
        <f t="shared" si="11"/>
        <v/>
      </c>
      <c r="X114" s="201" t="str" cm="1">
        <f t="array" ref="X114">IFERROR(_xlfn.IFS(L114=1,MIN(Q114,V114),L114=2,MIN(Q114,V114,W114),L114=4,MIN(MIN(Q114,V114)*K114,W114),L114=6,MIN(MIN(Q114,V114)*1/2,W114)),"")</f>
        <v/>
      </c>
      <c r="Y114" s="202" t="str" cm="1">
        <f t="array" ref="Y114">IFERROR(ROUNDDOWN(_xlfn.IFS(OR(L114=1,L114=2),X114*K114,L114=4,X114,L114=6,X114*2/3),-3),"")</f>
        <v/>
      </c>
      <c r="Z114" s="126"/>
      <c r="AA114" s="127"/>
      <c r="AB114" s="124" t="str">
        <f>IFERROR(ROUNDDOWN(IF(#REF!=1,X114*K114,IF(#REF!=2,X114*K114,IF(#REF!=3,X114*2/3,IF(#REF!=4,X114,IF(#REF!=5,X114*1/2,""))))),-3),"")</f>
        <v/>
      </c>
      <c r="AC114" s="124" t="str">
        <f t="shared" si="12"/>
        <v/>
      </c>
      <c r="AD114" s="128"/>
      <c r="AE114" s="129"/>
      <c r="AF114" s="130"/>
      <c r="AG114" s="119"/>
    </row>
    <row r="115" spans="1:33" s="4" customFormat="1" ht="30" hidden="1" customHeight="1" outlineLevel="2" x14ac:dyDescent="0.15">
      <c r="A115" s="114">
        <v>109</v>
      </c>
      <c r="B115" s="115"/>
      <c r="C115" s="116"/>
      <c r="D115" s="115"/>
      <c r="E115" s="117"/>
      <c r="F115" s="115"/>
      <c r="G115" s="115"/>
      <c r="H115" s="115"/>
      <c r="I115" s="118" t="str">
        <f>IFERROR(VLOOKUP(H115,事業区分!$B$9:$C$10,2,FALSE),"")</f>
        <v/>
      </c>
      <c r="J115" s="119"/>
      <c r="K115" s="120" t="str">
        <f>IFERROR(VLOOKUP(I115,補助率!$B$5:$C$5,2,FALSE),"")</f>
        <v/>
      </c>
      <c r="L115" s="120" t="str">
        <f>IFERROR(VLOOKUP(H115,事業区分!$B$9:$H$10,7,FALSE),"")</f>
        <v/>
      </c>
      <c r="M115" s="119"/>
      <c r="N115" s="115"/>
      <c r="O115" s="121"/>
      <c r="P115" s="121"/>
      <c r="Q115" s="122" t="str">
        <f t="shared" si="7"/>
        <v/>
      </c>
      <c r="R115" s="121"/>
      <c r="S115" s="121"/>
      <c r="T115" s="121" t="str">
        <f t="shared" si="8"/>
        <v/>
      </c>
      <c r="U115" s="123" t="str">
        <f t="shared" si="9"/>
        <v/>
      </c>
      <c r="V115" s="124" t="str">
        <f t="shared" si="10"/>
        <v/>
      </c>
      <c r="W115" s="121" t="str">
        <f t="shared" si="11"/>
        <v/>
      </c>
      <c r="X115" s="201" t="str" cm="1">
        <f t="array" ref="X115">IFERROR(_xlfn.IFS(L115=1,MIN(Q115,V115),L115=2,MIN(Q115,V115,W115),L115=4,MIN(MIN(Q115,V115)*K115,W115),L115=6,MIN(MIN(Q115,V115)*1/2,W115)),"")</f>
        <v/>
      </c>
      <c r="Y115" s="202" t="str" cm="1">
        <f t="array" ref="Y115">IFERROR(ROUNDDOWN(_xlfn.IFS(OR(L115=1,L115=2),X115*K115,L115=4,X115,L115=6,X115*2/3),-3),"")</f>
        <v/>
      </c>
      <c r="Z115" s="126"/>
      <c r="AA115" s="127"/>
      <c r="AB115" s="124" t="str">
        <f>IFERROR(ROUNDDOWN(IF(#REF!=1,X115*K115,IF(#REF!=2,X115*K115,IF(#REF!=3,X115*2/3,IF(#REF!=4,X115,IF(#REF!=5,X115*1/2,""))))),-3),"")</f>
        <v/>
      </c>
      <c r="AC115" s="124" t="str">
        <f t="shared" si="12"/>
        <v/>
      </c>
      <c r="AD115" s="128"/>
      <c r="AE115" s="129"/>
      <c r="AF115" s="130"/>
      <c r="AG115" s="119"/>
    </row>
    <row r="116" spans="1:33" s="4" customFormat="1" ht="30" hidden="1" customHeight="1" outlineLevel="2" x14ac:dyDescent="0.15">
      <c r="A116" s="114">
        <v>110</v>
      </c>
      <c r="B116" s="115"/>
      <c r="C116" s="116"/>
      <c r="D116" s="115"/>
      <c r="E116" s="117"/>
      <c r="F116" s="115"/>
      <c r="G116" s="115"/>
      <c r="H116" s="115"/>
      <c r="I116" s="118" t="str">
        <f>IFERROR(VLOOKUP(H116,事業区分!$B$9:$C$10,2,FALSE),"")</f>
        <v/>
      </c>
      <c r="J116" s="119"/>
      <c r="K116" s="120" t="str">
        <f>IFERROR(VLOOKUP(I116,補助率!$B$5:$C$5,2,FALSE),"")</f>
        <v/>
      </c>
      <c r="L116" s="120" t="str">
        <f>IFERROR(VLOOKUP(H116,事業区分!$B$9:$H$10,7,FALSE),"")</f>
        <v/>
      </c>
      <c r="M116" s="119"/>
      <c r="N116" s="115"/>
      <c r="O116" s="121"/>
      <c r="P116" s="121"/>
      <c r="Q116" s="122" t="str">
        <f t="shared" si="7"/>
        <v/>
      </c>
      <c r="R116" s="121"/>
      <c r="S116" s="121"/>
      <c r="T116" s="121" t="str">
        <f t="shared" si="8"/>
        <v/>
      </c>
      <c r="U116" s="123" t="str">
        <f t="shared" si="9"/>
        <v/>
      </c>
      <c r="V116" s="124" t="str">
        <f t="shared" si="10"/>
        <v/>
      </c>
      <c r="W116" s="121" t="str">
        <f t="shared" si="11"/>
        <v/>
      </c>
      <c r="X116" s="201" t="str" cm="1">
        <f t="array" ref="X116">IFERROR(_xlfn.IFS(L116=1,MIN(Q116,V116),L116=2,MIN(Q116,V116,W116),L116=4,MIN(MIN(Q116,V116)*K116,W116),L116=6,MIN(MIN(Q116,V116)*1/2,W116)),"")</f>
        <v/>
      </c>
      <c r="Y116" s="202" t="str" cm="1">
        <f t="array" ref="Y116">IFERROR(ROUNDDOWN(_xlfn.IFS(OR(L116=1,L116=2),X116*K116,L116=4,X116,L116=6,X116*2/3),-3),"")</f>
        <v/>
      </c>
      <c r="Z116" s="126"/>
      <c r="AA116" s="127"/>
      <c r="AB116" s="124" t="str">
        <f>IFERROR(ROUNDDOWN(IF(#REF!=1,X116*K116,IF(#REF!=2,X116*K116,IF(#REF!=3,X116*2/3,IF(#REF!=4,X116,IF(#REF!=5,X116*1/2,""))))),-3),"")</f>
        <v/>
      </c>
      <c r="AC116" s="124" t="str">
        <f t="shared" si="12"/>
        <v/>
      </c>
      <c r="AD116" s="128"/>
      <c r="AE116" s="129"/>
      <c r="AF116" s="130"/>
      <c r="AG116" s="119"/>
    </row>
    <row r="117" spans="1:33" s="4" customFormat="1" ht="30" hidden="1" customHeight="1" outlineLevel="2" x14ac:dyDescent="0.15">
      <c r="A117" s="114">
        <v>111</v>
      </c>
      <c r="B117" s="115"/>
      <c r="C117" s="116"/>
      <c r="D117" s="115"/>
      <c r="E117" s="117"/>
      <c r="F117" s="115"/>
      <c r="G117" s="115"/>
      <c r="H117" s="115"/>
      <c r="I117" s="118" t="str">
        <f>IFERROR(VLOOKUP(H117,事業区分!$B$9:$C$10,2,FALSE),"")</f>
        <v/>
      </c>
      <c r="J117" s="119"/>
      <c r="K117" s="120" t="str">
        <f>IFERROR(VLOOKUP(I117,補助率!$B$5:$C$5,2,FALSE),"")</f>
        <v/>
      </c>
      <c r="L117" s="120" t="str">
        <f>IFERROR(VLOOKUP(H117,事業区分!$B$9:$H$10,7,FALSE),"")</f>
        <v/>
      </c>
      <c r="M117" s="119"/>
      <c r="N117" s="115"/>
      <c r="O117" s="121"/>
      <c r="P117" s="121"/>
      <c r="Q117" s="122" t="str">
        <f t="shared" si="7"/>
        <v/>
      </c>
      <c r="R117" s="121"/>
      <c r="S117" s="121"/>
      <c r="T117" s="121" t="str">
        <f t="shared" si="8"/>
        <v/>
      </c>
      <c r="U117" s="123" t="str">
        <f t="shared" si="9"/>
        <v/>
      </c>
      <c r="V117" s="124" t="str">
        <f t="shared" si="10"/>
        <v/>
      </c>
      <c r="W117" s="121" t="str">
        <f t="shared" si="11"/>
        <v/>
      </c>
      <c r="X117" s="201" t="str" cm="1">
        <f t="array" ref="X117">IFERROR(_xlfn.IFS(L117=1,MIN(Q117,V117),L117=2,MIN(Q117,V117,W117),L117=4,MIN(MIN(Q117,V117)*K117,W117),L117=6,MIN(MIN(Q117,V117)*1/2,W117)),"")</f>
        <v/>
      </c>
      <c r="Y117" s="202" t="str" cm="1">
        <f t="array" ref="Y117">IFERROR(ROUNDDOWN(_xlfn.IFS(OR(L117=1,L117=2),X117*K117,L117=4,X117,L117=6,X117*2/3),-3),"")</f>
        <v/>
      </c>
      <c r="Z117" s="126"/>
      <c r="AA117" s="127"/>
      <c r="AB117" s="124" t="str">
        <f>IFERROR(ROUNDDOWN(IF(#REF!=1,X117*K117,IF(#REF!=2,X117*K117,IF(#REF!=3,X117*2/3,IF(#REF!=4,X117,IF(#REF!=5,X117*1/2,""))))),-3),"")</f>
        <v/>
      </c>
      <c r="AC117" s="124" t="str">
        <f t="shared" si="12"/>
        <v/>
      </c>
      <c r="AD117" s="128"/>
      <c r="AE117" s="129"/>
      <c r="AF117" s="130"/>
      <c r="AG117" s="119"/>
    </row>
    <row r="118" spans="1:33" s="4" customFormat="1" ht="30" hidden="1" customHeight="1" outlineLevel="2" x14ac:dyDescent="0.15">
      <c r="A118" s="114">
        <v>112</v>
      </c>
      <c r="B118" s="115"/>
      <c r="C118" s="116"/>
      <c r="D118" s="115"/>
      <c r="E118" s="117"/>
      <c r="F118" s="115"/>
      <c r="G118" s="115"/>
      <c r="H118" s="115"/>
      <c r="I118" s="118" t="str">
        <f>IFERROR(VLOOKUP(H118,事業区分!$B$9:$C$10,2,FALSE),"")</f>
        <v/>
      </c>
      <c r="J118" s="119"/>
      <c r="K118" s="120" t="str">
        <f>IFERROR(VLOOKUP(I118,補助率!$B$5:$C$5,2,FALSE),"")</f>
        <v/>
      </c>
      <c r="L118" s="120" t="str">
        <f>IFERROR(VLOOKUP(H118,事業区分!$B$9:$H$10,7,FALSE),"")</f>
        <v/>
      </c>
      <c r="M118" s="119"/>
      <c r="N118" s="115"/>
      <c r="O118" s="121"/>
      <c r="P118" s="121"/>
      <c r="Q118" s="122" t="str">
        <f t="shared" si="7"/>
        <v/>
      </c>
      <c r="R118" s="121"/>
      <c r="S118" s="121"/>
      <c r="T118" s="121" t="str">
        <f t="shared" si="8"/>
        <v/>
      </c>
      <c r="U118" s="123" t="str">
        <f t="shared" si="9"/>
        <v/>
      </c>
      <c r="V118" s="124" t="str">
        <f t="shared" si="10"/>
        <v/>
      </c>
      <c r="W118" s="121" t="str">
        <f t="shared" si="11"/>
        <v/>
      </c>
      <c r="X118" s="201" t="str" cm="1">
        <f t="array" ref="X118">IFERROR(_xlfn.IFS(L118=1,MIN(Q118,V118),L118=2,MIN(Q118,V118,W118),L118=4,MIN(MIN(Q118,V118)*K118,W118),L118=6,MIN(MIN(Q118,V118)*1/2,W118)),"")</f>
        <v/>
      </c>
      <c r="Y118" s="202" t="str" cm="1">
        <f t="array" ref="Y118">IFERROR(ROUNDDOWN(_xlfn.IFS(OR(L118=1,L118=2),X118*K118,L118=4,X118,L118=6,X118*2/3),-3),"")</f>
        <v/>
      </c>
      <c r="Z118" s="126"/>
      <c r="AA118" s="127"/>
      <c r="AB118" s="124" t="str">
        <f>IFERROR(ROUNDDOWN(IF(#REF!=1,X118*K118,IF(#REF!=2,X118*K118,IF(#REF!=3,X118*2/3,IF(#REF!=4,X118,IF(#REF!=5,X118*1/2,""))))),-3),"")</f>
        <v/>
      </c>
      <c r="AC118" s="124" t="str">
        <f t="shared" si="12"/>
        <v/>
      </c>
      <c r="AD118" s="128"/>
      <c r="AE118" s="129"/>
      <c r="AF118" s="130"/>
      <c r="AG118" s="119"/>
    </row>
    <row r="119" spans="1:33" s="4" customFormat="1" ht="30" hidden="1" customHeight="1" outlineLevel="2" x14ac:dyDescent="0.15">
      <c r="A119" s="114">
        <v>113</v>
      </c>
      <c r="B119" s="115"/>
      <c r="C119" s="116"/>
      <c r="D119" s="115"/>
      <c r="E119" s="117"/>
      <c r="F119" s="115"/>
      <c r="G119" s="115"/>
      <c r="H119" s="115"/>
      <c r="I119" s="118" t="str">
        <f>IFERROR(VLOOKUP(H119,事業区分!$B$9:$C$10,2,FALSE),"")</f>
        <v/>
      </c>
      <c r="J119" s="119"/>
      <c r="K119" s="120" t="str">
        <f>IFERROR(VLOOKUP(I119,補助率!$B$5:$C$5,2,FALSE),"")</f>
        <v/>
      </c>
      <c r="L119" s="120" t="str">
        <f>IFERROR(VLOOKUP(H119,事業区分!$B$9:$H$10,7,FALSE),"")</f>
        <v/>
      </c>
      <c r="M119" s="119"/>
      <c r="N119" s="115"/>
      <c r="O119" s="121"/>
      <c r="P119" s="121"/>
      <c r="Q119" s="122" t="str">
        <f t="shared" si="7"/>
        <v/>
      </c>
      <c r="R119" s="121"/>
      <c r="S119" s="121"/>
      <c r="T119" s="121" t="str">
        <f t="shared" si="8"/>
        <v/>
      </c>
      <c r="U119" s="123" t="str">
        <f t="shared" si="9"/>
        <v/>
      </c>
      <c r="V119" s="124" t="str">
        <f t="shared" si="10"/>
        <v/>
      </c>
      <c r="W119" s="121" t="str">
        <f t="shared" si="11"/>
        <v/>
      </c>
      <c r="X119" s="201" t="str" cm="1">
        <f t="array" ref="X119">IFERROR(_xlfn.IFS(L119=1,MIN(Q119,V119),L119=2,MIN(Q119,V119,W119),L119=4,MIN(MIN(Q119,V119)*K119,W119),L119=6,MIN(MIN(Q119,V119)*1/2,W119)),"")</f>
        <v/>
      </c>
      <c r="Y119" s="202" t="str" cm="1">
        <f t="array" ref="Y119">IFERROR(ROUNDDOWN(_xlfn.IFS(OR(L119=1,L119=2),X119*K119,L119=4,X119,L119=6,X119*2/3),-3),"")</f>
        <v/>
      </c>
      <c r="Z119" s="126"/>
      <c r="AA119" s="127"/>
      <c r="AB119" s="124" t="str">
        <f>IFERROR(ROUNDDOWN(IF(#REF!=1,X119*K119,IF(#REF!=2,X119*K119,IF(#REF!=3,X119*2/3,IF(#REF!=4,X119,IF(#REF!=5,X119*1/2,""))))),-3),"")</f>
        <v/>
      </c>
      <c r="AC119" s="124" t="str">
        <f t="shared" si="12"/>
        <v/>
      </c>
      <c r="AD119" s="128"/>
      <c r="AE119" s="129"/>
      <c r="AF119" s="130"/>
      <c r="AG119" s="119"/>
    </row>
    <row r="120" spans="1:33" s="4" customFormat="1" ht="30" hidden="1" customHeight="1" outlineLevel="2" x14ac:dyDescent="0.15">
      <c r="A120" s="114">
        <v>114</v>
      </c>
      <c r="B120" s="115"/>
      <c r="C120" s="116"/>
      <c r="D120" s="115"/>
      <c r="E120" s="117"/>
      <c r="F120" s="115"/>
      <c r="G120" s="115"/>
      <c r="H120" s="115"/>
      <c r="I120" s="118" t="str">
        <f>IFERROR(VLOOKUP(H120,事業区分!$B$9:$C$10,2,FALSE),"")</f>
        <v/>
      </c>
      <c r="J120" s="119"/>
      <c r="K120" s="120" t="str">
        <f>IFERROR(VLOOKUP(I120,補助率!$B$5:$C$5,2,FALSE),"")</f>
        <v/>
      </c>
      <c r="L120" s="120" t="str">
        <f>IFERROR(VLOOKUP(H120,事業区分!$B$9:$H$10,7,FALSE),"")</f>
        <v/>
      </c>
      <c r="M120" s="119"/>
      <c r="N120" s="115"/>
      <c r="O120" s="121"/>
      <c r="P120" s="121"/>
      <c r="Q120" s="122" t="str">
        <f t="shared" si="7"/>
        <v/>
      </c>
      <c r="R120" s="121"/>
      <c r="S120" s="121"/>
      <c r="T120" s="121" t="str">
        <f t="shared" si="8"/>
        <v/>
      </c>
      <c r="U120" s="123" t="str">
        <f t="shared" si="9"/>
        <v/>
      </c>
      <c r="V120" s="124" t="str">
        <f t="shared" si="10"/>
        <v/>
      </c>
      <c r="W120" s="121" t="str">
        <f t="shared" si="11"/>
        <v/>
      </c>
      <c r="X120" s="201" t="str" cm="1">
        <f t="array" ref="X120">IFERROR(_xlfn.IFS(L120=1,MIN(Q120,V120),L120=2,MIN(Q120,V120,W120),L120=4,MIN(MIN(Q120,V120)*K120,W120),L120=6,MIN(MIN(Q120,V120)*1/2,W120)),"")</f>
        <v/>
      </c>
      <c r="Y120" s="202" t="str" cm="1">
        <f t="array" ref="Y120">IFERROR(ROUNDDOWN(_xlfn.IFS(OR(L120=1,L120=2),X120*K120,L120=4,X120,L120=6,X120*2/3),-3),"")</f>
        <v/>
      </c>
      <c r="Z120" s="126"/>
      <c r="AA120" s="127"/>
      <c r="AB120" s="124" t="str">
        <f>IFERROR(ROUNDDOWN(IF(#REF!=1,X120*K120,IF(#REF!=2,X120*K120,IF(#REF!=3,X120*2/3,IF(#REF!=4,X120,IF(#REF!=5,X120*1/2,""))))),-3),"")</f>
        <v/>
      </c>
      <c r="AC120" s="124" t="str">
        <f t="shared" si="12"/>
        <v/>
      </c>
      <c r="AD120" s="128"/>
      <c r="AE120" s="129"/>
      <c r="AF120" s="130"/>
      <c r="AG120" s="119"/>
    </row>
    <row r="121" spans="1:33" s="4" customFormat="1" ht="30" hidden="1" customHeight="1" outlineLevel="2" x14ac:dyDescent="0.15">
      <c r="A121" s="114">
        <v>115</v>
      </c>
      <c r="B121" s="115"/>
      <c r="C121" s="116"/>
      <c r="D121" s="115"/>
      <c r="E121" s="117"/>
      <c r="F121" s="115"/>
      <c r="G121" s="115"/>
      <c r="H121" s="115"/>
      <c r="I121" s="118" t="str">
        <f>IFERROR(VLOOKUP(H121,事業区分!$B$9:$C$10,2,FALSE),"")</f>
        <v/>
      </c>
      <c r="J121" s="119"/>
      <c r="K121" s="120" t="str">
        <f>IFERROR(VLOOKUP(I121,補助率!$B$5:$C$5,2,FALSE),"")</f>
        <v/>
      </c>
      <c r="L121" s="120" t="str">
        <f>IFERROR(VLOOKUP(H121,事業区分!$B$9:$H$10,7,FALSE),"")</f>
        <v/>
      </c>
      <c r="M121" s="119"/>
      <c r="N121" s="115"/>
      <c r="O121" s="121"/>
      <c r="P121" s="121"/>
      <c r="Q121" s="122" t="str">
        <f t="shared" si="7"/>
        <v/>
      </c>
      <c r="R121" s="121"/>
      <c r="S121" s="121"/>
      <c r="T121" s="121" t="str">
        <f t="shared" si="8"/>
        <v/>
      </c>
      <c r="U121" s="123" t="str">
        <f t="shared" si="9"/>
        <v/>
      </c>
      <c r="V121" s="124" t="str">
        <f t="shared" si="10"/>
        <v/>
      </c>
      <c r="W121" s="121" t="str">
        <f t="shared" si="11"/>
        <v/>
      </c>
      <c r="X121" s="201" t="str" cm="1">
        <f t="array" ref="X121">IFERROR(_xlfn.IFS(L121=1,MIN(Q121,V121),L121=2,MIN(Q121,V121,W121),L121=4,MIN(MIN(Q121,V121)*K121,W121),L121=6,MIN(MIN(Q121,V121)*1/2,W121)),"")</f>
        <v/>
      </c>
      <c r="Y121" s="202" t="str" cm="1">
        <f t="array" ref="Y121">IFERROR(ROUNDDOWN(_xlfn.IFS(OR(L121=1,L121=2),X121*K121,L121=4,X121,L121=6,X121*2/3),-3),"")</f>
        <v/>
      </c>
      <c r="Z121" s="126"/>
      <c r="AA121" s="127"/>
      <c r="AB121" s="124" t="str">
        <f>IFERROR(ROUNDDOWN(IF(#REF!=1,X121*K121,IF(#REF!=2,X121*K121,IF(#REF!=3,X121*2/3,IF(#REF!=4,X121,IF(#REF!=5,X121*1/2,""))))),-3),"")</f>
        <v/>
      </c>
      <c r="AC121" s="124" t="str">
        <f t="shared" si="12"/>
        <v/>
      </c>
      <c r="AD121" s="128"/>
      <c r="AE121" s="129"/>
      <c r="AF121" s="130"/>
      <c r="AG121" s="119"/>
    </row>
    <row r="122" spans="1:33" s="4" customFormat="1" ht="30" hidden="1" customHeight="1" outlineLevel="2" x14ac:dyDescent="0.15">
      <c r="A122" s="114">
        <v>116</v>
      </c>
      <c r="B122" s="115"/>
      <c r="C122" s="116"/>
      <c r="D122" s="115"/>
      <c r="E122" s="117"/>
      <c r="F122" s="115"/>
      <c r="G122" s="115"/>
      <c r="H122" s="115"/>
      <c r="I122" s="118" t="str">
        <f>IFERROR(VLOOKUP(H122,事業区分!$B$9:$C$10,2,FALSE),"")</f>
        <v/>
      </c>
      <c r="J122" s="119"/>
      <c r="K122" s="120" t="str">
        <f>IFERROR(VLOOKUP(I122,補助率!$B$5:$C$5,2,FALSE),"")</f>
        <v/>
      </c>
      <c r="L122" s="120" t="str">
        <f>IFERROR(VLOOKUP(H122,事業区分!$B$9:$H$10,7,FALSE),"")</f>
        <v/>
      </c>
      <c r="M122" s="119"/>
      <c r="N122" s="115"/>
      <c r="O122" s="121"/>
      <c r="P122" s="121"/>
      <c r="Q122" s="122" t="str">
        <f t="shared" si="7"/>
        <v/>
      </c>
      <c r="R122" s="121"/>
      <c r="S122" s="121"/>
      <c r="T122" s="121" t="str">
        <f t="shared" si="8"/>
        <v/>
      </c>
      <c r="U122" s="123" t="str">
        <f t="shared" si="9"/>
        <v/>
      </c>
      <c r="V122" s="124" t="str">
        <f t="shared" si="10"/>
        <v/>
      </c>
      <c r="W122" s="121" t="str">
        <f t="shared" si="11"/>
        <v/>
      </c>
      <c r="X122" s="201" t="str" cm="1">
        <f t="array" ref="X122">IFERROR(_xlfn.IFS(L122=1,MIN(Q122,V122),L122=2,MIN(Q122,V122,W122),L122=4,MIN(MIN(Q122,V122)*K122,W122),L122=6,MIN(MIN(Q122,V122)*1/2,W122)),"")</f>
        <v/>
      </c>
      <c r="Y122" s="202" t="str" cm="1">
        <f t="array" ref="Y122">IFERROR(ROUNDDOWN(_xlfn.IFS(OR(L122=1,L122=2),X122*K122,L122=4,X122,L122=6,X122*2/3),-3),"")</f>
        <v/>
      </c>
      <c r="Z122" s="126"/>
      <c r="AA122" s="127"/>
      <c r="AB122" s="124" t="str">
        <f>IFERROR(ROUNDDOWN(IF(#REF!=1,X122*K122,IF(#REF!=2,X122*K122,IF(#REF!=3,X122*2/3,IF(#REF!=4,X122,IF(#REF!=5,X122*1/2,""))))),-3),"")</f>
        <v/>
      </c>
      <c r="AC122" s="124" t="str">
        <f t="shared" si="12"/>
        <v/>
      </c>
      <c r="AD122" s="128"/>
      <c r="AE122" s="129"/>
      <c r="AF122" s="130"/>
      <c r="AG122" s="119"/>
    </row>
    <row r="123" spans="1:33" s="4" customFormat="1" ht="30" hidden="1" customHeight="1" outlineLevel="2" x14ac:dyDescent="0.15">
      <c r="A123" s="114">
        <v>117</v>
      </c>
      <c r="B123" s="115"/>
      <c r="C123" s="116"/>
      <c r="D123" s="115"/>
      <c r="E123" s="117"/>
      <c r="F123" s="115"/>
      <c r="G123" s="115"/>
      <c r="H123" s="115"/>
      <c r="I123" s="118" t="str">
        <f>IFERROR(VLOOKUP(H123,事業区分!$B$9:$C$10,2,FALSE),"")</f>
        <v/>
      </c>
      <c r="J123" s="119"/>
      <c r="K123" s="120" t="str">
        <f>IFERROR(VLOOKUP(I123,補助率!$B$5:$C$5,2,FALSE),"")</f>
        <v/>
      </c>
      <c r="L123" s="120" t="str">
        <f>IFERROR(VLOOKUP(H123,事業区分!$B$9:$H$10,7,FALSE),"")</f>
        <v/>
      </c>
      <c r="M123" s="119"/>
      <c r="N123" s="115"/>
      <c r="O123" s="121"/>
      <c r="P123" s="121"/>
      <c r="Q123" s="122" t="str">
        <f t="shared" si="7"/>
        <v/>
      </c>
      <c r="R123" s="121"/>
      <c r="S123" s="121"/>
      <c r="T123" s="121" t="str">
        <f t="shared" si="8"/>
        <v/>
      </c>
      <c r="U123" s="123" t="str">
        <f t="shared" si="9"/>
        <v/>
      </c>
      <c r="V123" s="124" t="str">
        <f t="shared" si="10"/>
        <v/>
      </c>
      <c r="W123" s="121" t="str">
        <f t="shared" si="11"/>
        <v/>
      </c>
      <c r="X123" s="201" t="str" cm="1">
        <f t="array" ref="X123">IFERROR(_xlfn.IFS(L123=1,MIN(Q123,V123),L123=2,MIN(Q123,V123,W123),L123=4,MIN(MIN(Q123,V123)*K123,W123),L123=6,MIN(MIN(Q123,V123)*1/2,W123)),"")</f>
        <v/>
      </c>
      <c r="Y123" s="202" t="str" cm="1">
        <f t="array" ref="Y123">IFERROR(ROUNDDOWN(_xlfn.IFS(OR(L123=1,L123=2),X123*K123,L123=4,X123,L123=6,X123*2/3),-3),"")</f>
        <v/>
      </c>
      <c r="Z123" s="126"/>
      <c r="AA123" s="127"/>
      <c r="AB123" s="124" t="str">
        <f>IFERROR(ROUNDDOWN(IF(#REF!=1,X123*K123,IF(#REF!=2,X123*K123,IF(#REF!=3,X123*2/3,IF(#REF!=4,X123,IF(#REF!=5,X123*1/2,""))))),-3),"")</f>
        <v/>
      </c>
      <c r="AC123" s="124" t="str">
        <f t="shared" si="12"/>
        <v/>
      </c>
      <c r="AD123" s="128"/>
      <c r="AE123" s="129"/>
      <c r="AF123" s="130"/>
      <c r="AG123" s="119"/>
    </row>
    <row r="124" spans="1:33" s="4" customFormat="1" ht="30" hidden="1" customHeight="1" outlineLevel="2" x14ac:dyDescent="0.15">
      <c r="A124" s="114">
        <v>118</v>
      </c>
      <c r="B124" s="115"/>
      <c r="C124" s="116"/>
      <c r="D124" s="115"/>
      <c r="E124" s="117"/>
      <c r="F124" s="115"/>
      <c r="G124" s="115"/>
      <c r="H124" s="115"/>
      <c r="I124" s="118" t="str">
        <f>IFERROR(VLOOKUP(H124,事業区分!$B$9:$C$10,2,FALSE),"")</f>
        <v/>
      </c>
      <c r="J124" s="119"/>
      <c r="K124" s="120" t="str">
        <f>IFERROR(VLOOKUP(I124,補助率!$B$5:$C$5,2,FALSE),"")</f>
        <v/>
      </c>
      <c r="L124" s="120" t="str">
        <f>IFERROR(VLOOKUP(H124,事業区分!$B$9:$H$10,7,FALSE),"")</f>
        <v/>
      </c>
      <c r="M124" s="119"/>
      <c r="N124" s="115"/>
      <c r="O124" s="121"/>
      <c r="P124" s="121"/>
      <c r="Q124" s="122" t="str">
        <f t="shared" si="7"/>
        <v/>
      </c>
      <c r="R124" s="121"/>
      <c r="S124" s="121"/>
      <c r="T124" s="121" t="str">
        <f t="shared" si="8"/>
        <v/>
      </c>
      <c r="U124" s="123" t="str">
        <f t="shared" si="9"/>
        <v/>
      </c>
      <c r="V124" s="124" t="str">
        <f t="shared" si="10"/>
        <v/>
      </c>
      <c r="W124" s="121" t="str">
        <f t="shared" si="11"/>
        <v/>
      </c>
      <c r="X124" s="201" t="str" cm="1">
        <f t="array" ref="X124">IFERROR(_xlfn.IFS(L124=1,MIN(Q124,V124),L124=2,MIN(Q124,V124,W124),L124=4,MIN(MIN(Q124,V124)*K124,W124),L124=6,MIN(MIN(Q124,V124)*1/2,W124)),"")</f>
        <v/>
      </c>
      <c r="Y124" s="202" t="str" cm="1">
        <f t="array" ref="Y124">IFERROR(ROUNDDOWN(_xlfn.IFS(OR(L124=1,L124=2),X124*K124,L124=4,X124,L124=6,X124*2/3),-3),"")</f>
        <v/>
      </c>
      <c r="Z124" s="126"/>
      <c r="AA124" s="127"/>
      <c r="AB124" s="124" t="str">
        <f>IFERROR(ROUNDDOWN(IF(#REF!=1,X124*K124,IF(#REF!=2,X124*K124,IF(#REF!=3,X124*2/3,IF(#REF!=4,X124,IF(#REF!=5,X124*1/2,""))))),-3),"")</f>
        <v/>
      </c>
      <c r="AC124" s="124" t="str">
        <f t="shared" si="12"/>
        <v/>
      </c>
      <c r="AD124" s="128"/>
      <c r="AE124" s="129"/>
      <c r="AF124" s="130"/>
      <c r="AG124" s="119"/>
    </row>
    <row r="125" spans="1:33" s="4" customFormat="1" ht="30" hidden="1" customHeight="1" outlineLevel="2" x14ac:dyDescent="0.15">
      <c r="A125" s="114">
        <v>119</v>
      </c>
      <c r="B125" s="115"/>
      <c r="C125" s="116"/>
      <c r="D125" s="115"/>
      <c r="E125" s="117"/>
      <c r="F125" s="115"/>
      <c r="G125" s="115"/>
      <c r="H125" s="115"/>
      <c r="I125" s="118" t="str">
        <f>IFERROR(VLOOKUP(H125,事業区分!$B$9:$C$10,2,FALSE),"")</f>
        <v/>
      </c>
      <c r="J125" s="119"/>
      <c r="K125" s="120" t="str">
        <f>IFERROR(VLOOKUP(I125,補助率!$B$5:$C$5,2,FALSE),"")</f>
        <v/>
      </c>
      <c r="L125" s="120" t="str">
        <f>IFERROR(VLOOKUP(H125,事業区分!$B$9:$H$10,7,FALSE),"")</f>
        <v/>
      </c>
      <c r="M125" s="119"/>
      <c r="N125" s="115"/>
      <c r="O125" s="121"/>
      <c r="P125" s="121"/>
      <c r="Q125" s="122" t="str">
        <f t="shared" si="7"/>
        <v/>
      </c>
      <c r="R125" s="121"/>
      <c r="S125" s="121"/>
      <c r="T125" s="121" t="str">
        <f t="shared" si="8"/>
        <v/>
      </c>
      <c r="U125" s="123" t="str">
        <f t="shared" si="9"/>
        <v/>
      </c>
      <c r="V125" s="124" t="str">
        <f t="shared" si="10"/>
        <v/>
      </c>
      <c r="W125" s="121" t="str">
        <f t="shared" si="11"/>
        <v/>
      </c>
      <c r="X125" s="201" t="str" cm="1">
        <f t="array" ref="X125">IFERROR(_xlfn.IFS(L125=1,MIN(Q125,V125),L125=2,MIN(Q125,V125,W125),L125=4,MIN(MIN(Q125,V125)*K125,W125),L125=6,MIN(MIN(Q125,V125)*1/2,W125)),"")</f>
        <v/>
      </c>
      <c r="Y125" s="202" t="str" cm="1">
        <f t="array" ref="Y125">IFERROR(ROUNDDOWN(_xlfn.IFS(OR(L125=1,L125=2),X125*K125,L125=4,X125,L125=6,X125*2/3),-3),"")</f>
        <v/>
      </c>
      <c r="Z125" s="126"/>
      <c r="AA125" s="127"/>
      <c r="AB125" s="124" t="str">
        <f>IFERROR(ROUNDDOWN(IF(#REF!=1,X125*K125,IF(#REF!=2,X125*K125,IF(#REF!=3,X125*2/3,IF(#REF!=4,X125,IF(#REF!=5,X125*1/2,""))))),-3),"")</f>
        <v/>
      </c>
      <c r="AC125" s="124" t="str">
        <f t="shared" si="12"/>
        <v/>
      </c>
      <c r="AD125" s="128"/>
      <c r="AE125" s="129"/>
      <c r="AF125" s="130"/>
      <c r="AG125" s="119"/>
    </row>
    <row r="126" spans="1:33" s="4" customFormat="1" ht="30" hidden="1" customHeight="1" outlineLevel="2" x14ac:dyDescent="0.15">
      <c r="A126" s="114">
        <v>120</v>
      </c>
      <c r="B126" s="115"/>
      <c r="C126" s="116"/>
      <c r="D126" s="115"/>
      <c r="E126" s="117"/>
      <c r="F126" s="115"/>
      <c r="G126" s="115"/>
      <c r="H126" s="115"/>
      <c r="I126" s="118" t="str">
        <f>IFERROR(VLOOKUP(H126,事業区分!$B$9:$C$10,2,FALSE),"")</f>
        <v/>
      </c>
      <c r="J126" s="119"/>
      <c r="K126" s="120" t="str">
        <f>IFERROR(VLOOKUP(I126,補助率!$B$5:$C$5,2,FALSE),"")</f>
        <v/>
      </c>
      <c r="L126" s="120" t="str">
        <f>IFERROR(VLOOKUP(H126,事業区分!$B$9:$H$10,7,FALSE),"")</f>
        <v/>
      </c>
      <c r="M126" s="119"/>
      <c r="N126" s="115"/>
      <c r="O126" s="121"/>
      <c r="P126" s="121"/>
      <c r="Q126" s="122" t="str">
        <f t="shared" si="7"/>
        <v/>
      </c>
      <c r="R126" s="121"/>
      <c r="S126" s="121"/>
      <c r="T126" s="121" t="str">
        <f t="shared" si="8"/>
        <v/>
      </c>
      <c r="U126" s="123" t="str">
        <f t="shared" si="9"/>
        <v/>
      </c>
      <c r="V126" s="124" t="str">
        <f t="shared" si="10"/>
        <v/>
      </c>
      <c r="W126" s="121" t="str">
        <f t="shared" si="11"/>
        <v/>
      </c>
      <c r="X126" s="201" t="str" cm="1">
        <f t="array" ref="X126">IFERROR(_xlfn.IFS(L126=1,MIN(Q126,V126),L126=2,MIN(Q126,V126,W126),L126=4,MIN(MIN(Q126,V126)*K126,W126),L126=6,MIN(MIN(Q126,V126)*1/2,W126)),"")</f>
        <v/>
      </c>
      <c r="Y126" s="202" t="str" cm="1">
        <f t="array" ref="Y126">IFERROR(ROUNDDOWN(_xlfn.IFS(OR(L126=1,L126=2),X126*K126,L126=4,X126,L126=6,X126*2/3),-3),"")</f>
        <v/>
      </c>
      <c r="Z126" s="126"/>
      <c r="AA126" s="127"/>
      <c r="AB126" s="124" t="str">
        <f>IFERROR(ROUNDDOWN(IF(#REF!=1,X126*K126,IF(#REF!=2,X126*K126,IF(#REF!=3,X126*2/3,IF(#REF!=4,X126,IF(#REF!=5,X126*1/2,""))))),-3),"")</f>
        <v/>
      </c>
      <c r="AC126" s="124" t="str">
        <f t="shared" si="12"/>
        <v/>
      </c>
      <c r="AD126" s="128"/>
      <c r="AE126" s="129"/>
      <c r="AF126" s="130"/>
      <c r="AG126" s="119"/>
    </row>
    <row r="127" spans="1:33" s="4" customFormat="1" ht="30" hidden="1" customHeight="1" outlineLevel="2" x14ac:dyDescent="0.15">
      <c r="A127" s="114">
        <v>121</v>
      </c>
      <c r="B127" s="115"/>
      <c r="C127" s="116"/>
      <c r="D127" s="115"/>
      <c r="E127" s="117"/>
      <c r="F127" s="115"/>
      <c r="G127" s="115"/>
      <c r="H127" s="115"/>
      <c r="I127" s="118" t="str">
        <f>IFERROR(VLOOKUP(H127,事業区分!$B$9:$C$10,2,FALSE),"")</f>
        <v/>
      </c>
      <c r="J127" s="119"/>
      <c r="K127" s="120" t="str">
        <f>IFERROR(VLOOKUP(I127,補助率!$B$5:$C$5,2,FALSE),"")</f>
        <v/>
      </c>
      <c r="L127" s="120" t="str">
        <f>IFERROR(VLOOKUP(H127,事業区分!$B$9:$H$10,7,FALSE),"")</f>
        <v/>
      </c>
      <c r="M127" s="119"/>
      <c r="N127" s="115"/>
      <c r="O127" s="121"/>
      <c r="P127" s="121"/>
      <c r="Q127" s="122" t="str">
        <f t="shared" si="7"/>
        <v/>
      </c>
      <c r="R127" s="121"/>
      <c r="S127" s="121"/>
      <c r="T127" s="121" t="str">
        <f t="shared" si="8"/>
        <v/>
      </c>
      <c r="U127" s="123" t="str">
        <f t="shared" si="9"/>
        <v/>
      </c>
      <c r="V127" s="124" t="str">
        <f t="shared" si="10"/>
        <v/>
      </c>
      <c r="W127" s="121" t="str">
        <f t="shared" si="11"/>
        <v/>
      </c>
      <c r="X127" s="201" t="str" cm="1">
        <f t="array" ref="X127">IFERROR(_xlfn.IFS(L127=1,MIN(Q127,V127),L127=2,MIN(Q127,V127,W127),L127=4,MIN(MIN(Q127,V127)*K127,W127),L127=6,MIN(MIN(Q127,V127)*1/2,W127)),"")</f>
        <v/>
      </c>
      <c r="Y127" s="202" t="str" cm="1">
        <f t="array" ref="Y127">IFERROR(ROUNDDOWN(_xlfn.IFS(OR(L127=1,L127=2),X127*K127,L127=4,X127,L127=6,X127*2/3),-3),"")</f>
        <v/>
      </c>
      <c r="Z127" s="126"/>
      <c r="AA127" s="127"/>
      <c r="AB127" s="124" t="str">
        <f>IFERROR(ROUNDDOWN(IF(#REF!=1,X127*K127,IF(#REF!=2,X127*K127,IF(#REF!=3,X127*2/3,IF(#REF!=4,X127,IF(#REF!=5,X127*1/2,""))))),-3),"")</f>
        <v/>
      </c>
      <c r="AC127" s="124" t="str">
        <f t="shared" si="12"/>
        <v/>
      </c>
      <c r="AD127" s="128"/>
      <c r="AE127" s="129"/>
      <c r="AF127" s="130"/>
      <c r="AG127" s="119"/>
    </row>
    <row r="128" spans="1:33" s="4" customFormat="1" ht="30" hidden="1" customHeight="1" outlineLevel="2" x14ac:dyDescent="0.15">
      <c r="A128" s="114">
        <v>122</v>
      </c>
      <c r="B128" s="115"/>
      <c r="C128" s="116"/>
      <c r="D128" s="115"/>
      <c r="E128" s="117"/>
      <c r="F128" s="115"/>
      <c r="G128" s="115"/>
      <c r="H128" s="115"/>
      <c r="I128" s="118" t="str">
        <f>IFERROR(VLOOKUP(H128,事業区分!$B$9:$C$10,2,FALSE),"")</f>
        <v/>
      </c>
      <c r="J128" s="119"/>
      <c r="K128" s="120" t="str">
        <f>IFERROR(VLOOKUP(I128,補助率!$B$5:$C$5,2,FALSE),"")</f>
        <v/>
      </c>
      <c r="L128" s="120" t="str">
        <f>IFERROR(VLOOKUP(H128,事業区分!$B$9:$H$10,7,FALSE),"")</f>
        <v/>
      </c>
      <c r="M128" s="119"/>
      <c r="N128" s="115"/>
      <c r="O128" s="121"/>
      <c r="P128" s="121"/>
      <c r="Q128" s="122" t="str">
        <f t="shared" si="7"/>
        <v/>
      </c>
      <c r="R128" s="121"/>
      <c r="S128" s="121"/>
      <c r="T128" s="121" t="str">
        <f t="shared" si="8"/>
        <v/>
      </c>
      <c r="U128" s="123" t="str">
        <f t="shared" si="9"/>
        <v/>
      </c>
      <c r="V128" s="124" t="str">
        <f t="shared" si="10"/>
        <v/>
      </c>
      <c r="W128" s="121" t="str">
        <f t="shared" si="11"/>
        <v/>
      </c>
      <c r="X128" s="201" t="str" cm="1">
        <f t="array" ref="X128">IFERROR(_xlfn.IFS(L128=1,MIN(Q128,V128),L128=2,MIN(Q128,V128,W128),L128=4,MIN(MIN(Q128,V128)*K128,W128),L128=6,MIN(MIN(Q128,V128)*1/2,W128)),"")</f>
        <v/>
      </c>
      <c r="Y128" s="202" t="str" cm="1">
        <f t="array" ref="Y128">IFERROR(ROUNDDOWN(_xlfn.IFS(OR(L128=1,L128=2),X128*K128,L128=4,X128,L128=6,X128*2/3),-3),"")</f>
        <v/>
      </c>
      <c r="Z128" s="126"/>
      <c r="AA128" s="127"/>
      <c r="AB128" s="124" t="str">
        <f>IFERROR(ROUNDDOWN(IF(#REF!=1,X128*K128,IF(#REF!=2,X128*K128,IF(#REF!=3,X128*2/3,IF(#REF!=4,X128,IF(#REF!=5,X128*1/2,""))))),-3),"")</f>
        <v/>
      </c>
      <c r="AC128" s="124" t="str">
        <f t="shared" si="12"/>
        <v/>
      </c>
      <c r="AD128" s="128"/>
      <c r="AE128" s="129"/>
      <c r="AF128" s="130"/>
      <c r="AG128" s="119"/>
    </row>
    <row r="129" spans="1:33" s="4" customFormat="1" ht="30" hidden="1" customHeight="1" outlineLevel="2" x14ac:dyDescent="0.15">
      <c r="A129" s="114">
        <v>123</v>
      </c>
      <c r="B129" s="115"/>
      <c r="C129" s="116"/>
      <c r="D129" s="115"/>
      <c r="E129" s="117"/>
      <c r="F129" s="115"/>
      <c r="G129" s="115"/>
      <c r="H129" s="115"/>
      <c r="I129" s="118" t="str">
        <f>IFERROR(VLOOKUP(H129,事業区分!$B$9:$C$10,2,FALSE),"")</f>
        <v/>
      </c>
      <c r="J129" s="119"/>
      <c r="K129" s="120" t="str">
        <f>IFERROR(VLOOKUP(I129,補助率!$B$5:$C$5,2,FALSE),"")</f>
        <v/>
      </c>
      <c r="L129" s="120" t="str">
        <f>IFERROR(VLOOKUP(H129,事業区分!$B$9:$H$10,7,FALSE),"")</f>
        <v/>
      </c>
      <c r="M129" s="119"/>
      <c r="N129" s="115"/>
      <c r="O129" s="121"/>
      <c r="P129" s="121"/>
      <c r="Q129" s="122" t="str">
        <f t="shared" si="7"/>
        <v/>
      </c>
      <c r="R129" s="121"/>
      <c r="S129" s="121"/>
      <c r="T129" s="121" t="str">
        <f t="shared" si="8"/>
        <v/>
      </c>
      <c r="U129" s="123" t="str">
        <f t="shared" si="9"/>
        <v/>
      </c>
      <c r="V129" s="124" t="str">
        <f t="shared" si="10"/>
        <v/>
      </c>
      <c r="W129" s="121" t="str">
        <f t="shared" si="11"/>
        <v/>
      </c>
      <c r="X129" s="201" t="str" cm="1">
        <f t="array" ref="X129">IFERROR(_xlfn.IFS(L129=1,MIN(Q129,V129),L129=2,MIN(Q129,V129,W129),L129=4,MIN(MIN(Q129,V129)*K129,W129),L129=6,MIN(MIN(Q129,V129)*1/2,W129)),"")</f>
        <v/>
      </c>
      <c r="Y129" s="202" t="str" cm="1">
        <f t="array" ref="Y129">IFERROR(ROUNDDOWN(_xlfn.IFS(OR(L129=1,L129=2),X129*K129,L129=4,X129,L129=6,X129*2/3),-3),"")</f>
        <v/>
      </c>
      <c r="Z129" s="126"/>
      <c r="AA129" s="127"/>
      <c r="AB129" s="124" t="str">
        <f>IFERROR(ROUNDDOWN(IF(#REF!=1,X129*K129,IF(#REF!=2,X129*K129,IF(#REF!=3,X129*2/3,IF(#REF!=4,X129,IF(#REF!=5,X129*1/2,""))))),-3),"")</f>
        <v/>
      </c>
      <c r="AC129" s="124" t="str">
        <f t="shared" si="12"/>
        <v/>
      </c>
      <c r="AD129" s="128"/>
      <c r="AE129" s="129"/>
      <c r="AF129" s="130"/>
      <c r="AG129" s="119"/>
    </row>
    <row r="130" spans="1:33" s="4" customFormat="1" ht="30" hidden="1" customHeight="1" outlineLevel="2" x14ac:dyDescent="0.15">
      <c r="A130" s="114">
        <v>124</v>
      </c>
      <c r="B130" s="115"/>
      <c r="C130" s="116"/>
      <c r="D130" s="115"/>
      <c r="E130" s="117"/>
      <c r="F130" s="115"/>
      <c r="G130" s="115"/>
      <c r="H130" s="115"/>
      <c r="I130" s="118" t="str">
        <f>IFERROR(VLOOKUP(H130,事業区分!$B$9:$C$10,2,FALSE),"")</f>
        <v/>
      </c>
      <c r="J130" s="119"/>
      <c r="K130" s="120" t="str">
        <f>IFERROR(VLOOKUP(I130,補助率!$B$5:$C$5,2,FALSE),"")</f>
        <v/>
      </c>
      <c r="L130" s="120" t="str">
        <f>IFERROR(VLOOKUP(H130,事業区分!$B$9:$H$10,7,FALSE),"")</f>
        <v/>
      </c>
      <c r="M130" s="119"/>
      <c r="N130" s="115"/>
      <c r="O130" s="121"/>
      <c r="P130" s="121"/>
      <c r="Q130" s="122" t="str">
        <f t="shared" si="7"/>
        <v/>
      </c>
      <c r="R130" s="121"/>
      <c r="S130" s="121"/>
      <c r="T130" s="121" t="str">
        <f t="shared" si="8"/>
        <v/>
      </c>
      <c r="U130" s="123" t="str">
        <f t="shared" si="9"/>
        <v/>
      </c>
      <c r="V130" s="124" t="str">
        <f t="shared" si="10"/>
        <v/>
      </c>
      <c r="W130" s="121" t="str">
        <f t="shared" si="11"/>
        <v/>
      </c>
      <c r="X130" s="201" t="str" cm="1">
        <f t="array" ref="X130">IFERROR(_xlfn.IFS(L130=1,MIN(Q130,V130),L130=2,MIN(Q130,V130,W130),L130=4,MIN(MIN(Q130,V130)*K130,W130),L130=6,MIN(MIN(Q130,V130)*1/2,W130)),"")</f>
        <v/>
      </c>
      <c r="Y130" s="202" t="str" cm="1">
        <f t="array" ref="Y130">IFERROR(ROUNDDOWN(_xlfn.IFS(OR(L130=1,L130=2),X130*K130,L130=4,X130,L130=6,X130*2/3),-3),"")</f>
        <v/>
      </c>
      <c r="Z130" s="126"/>
      <c r="AA130" s="127"/>
      <c r="AB130" s="124" t="str">
        <f>IFERROR(ROUNDDOWN(IF(#REF!=1,X130*K130,IF(#REF!=2,X130*K130,IF(#REF!=3,X130*2/3,IF(#REF!=4,X130,IF(#REF!=5,X130*1/2,""))))),-3),"")</f>
        <v/>
      </c>
      <c r="AC130" s="124" t="str">
        <f t="shared" si="12"/>
        <v/>
      </c>
      <c r="AD130" s="128"/>
      <c r="AE130" s="129"/>
      <c r="AF130" s="130"/>
      <c r="AG130" s="119"/>
    </row>
    <row r="131" spans="1:33" s="4" customFormat="1" ht="30" hidden="1" customHeight="1" outlineLevel="2" x14ac:dyDescent="0.15">
      <c r="A131" s="114">
        <v>125</v>
      </c>
      <c r="B131" s="115"/>
      <c r="C131" s="116"/>
      <c r="D131" s="115"/>
      <c r="E131" s="117"/>
      <c r="F131" s="115"/>
      <c r="G131" s="115"/>
      <c r="H131" s="115"/>
      <c r="I131" s="118" t="str">
        <f>IFERROR(VLOOKUP(H131,事業区分!$B$9:$C$10,2,FALSE),"")</f>
        <v/>
      </c>
      <c r="J131" s="119"/>
      <c r="K131" s="120" t="str">
        <f>IFERROR(VLOOKUP(I131,補助率!$B$5:$C$5,2,FALSE),"")</f>
        <v/>
      </c>
      <c r="L131" s="120" t="str">
        <f>IFERROR(VLOOKUP(H131,事業区分!$B$9:$H$10,7,FALSE),"")</f>
        <v/>
      </c>
      <c r="M131" s="119"/>
      <c r="N131" s="115"/>
      <c r="O131" s="121"/>
      <c r="P131" s="121"/>
      <c r="Q131" s="122" t="str">
        <f t="shared" si="7"/>
        <v/>
      </c>
      <c r="R131" s="121"/>
      <c r="S131" s="121"/>
      <c r="T131" s="121" t="str">
        <f t="shared" si="8"/>
        <v/>
      </c>
      <c r="U131" s="123" t="str">
        <f t="shared" si="9"/>
        <v/>
      </c>
      <c r="V131" s="124" t="str">
        <f t="shared" si="10"/>
        <v/>
      </c>
      <c r="W131" s="121" t="str">
        <f t="shared" si="11"/>
        <v/>
      </c>
      <c r="X131" s="201" t="str" cm="1">
        <f t="array" ref="X131">IFERROR(_xlfn.IFS(L131=1,MIN(Q131,V131),L131=2,MIN(Q131,V131,W131),L131=4,MIN(MIN(Q131,V131)*K131,W131),L131=6,MIN(MIN(Q131,V131)*1/2,W131)),"")</f>
        <v/>
      </c>
      <c r="Y131" s="202" t="str" cm="1">
        <f t="array" ref="Y131">IFERROR(ROUNDDOWN(_xlfn.IFS(OR(L131=1,L131=2),X131*K131,L131=4,X131,L131=6,X131*2/3),-3),"")</f>
        <v/>
      </c>
      <c r="Z131" s="126"/>
      <c r="AA131" s="127"/>
      <c r="AB131" s="124" t="str">
        <f>IFERROR(ROUNDDOWN(IF(#REF!=1,X131*K131,IF(#REF!=2,X131*K131,IF(#REF!=3,X131*2/3,IF(#REF!=4,X131,IF(#REF!=5,X131*1/2,""))))),-3),"")</f>
        <v/>
      </c>
      <c r="AC131" s="124" t="str">
        <f t="shared" si="12"/>
        <v/>
      </c>
      <c r="AD131" s="128"/>
      <c r="AE131" s="129"/>
      <c r="AF131" s="130"/>
      <c r="AG131" s="119"/>
    </row>
    <row r="132" spans="1:33" s="4" customFormat="1" ht="30" hidden="1" customHeight="1" outlineLevel="2" x14ac:dyDescent="0.15">
      <c r="A132" s="114">
        <v>126</v>
      </c>
      <c r="B132" s="115"/>
      <c r="C132" s="116"/>
      <c r="D132" s="115"/>
      <c r="E132" s="117"/>
      <c r="F132" s="115"/>
      <c r="G132" s="115"/>
      <c r="H132" s="115"/>
      <c r="I132" s="118" t="str">
        <f>IFERROR(VLOOKUP(H132,事業区分!$B$9:$C$10,2,FALSE),"")</f>
        <v/>
      </c>
      <c r="J132" s="119"/>
      <c r="K132" s="120" t="str">
        <f>IFERROR(VLOOKUP(I132,補助率!$B$5:$C$5,2,FALSE),"")</f>
        <v/>
      </c>
      <c r="L132" s="120" t="str">
        <f>IFERROR(VLOOKUP(H132,事業区分!$B$9:$H$10,7,FALSE),"")</f>
        <v/>
      </c>
      <c r="M132" s="119"/>
      <c r="N132" s="115"/>
      <c r="O132" s="121"/>
      <c r="P132" s="121"/>
      <c r="Q132" s="122" t="str">
        <f t="shared" si="7"/>
        <v/>
      </c>
      <c r="R132" s="121"/>
      <c r="S132" s="121"/>
      <c r="T132" s="121" t="str">
        <f t="shared" si="8"/>
        <v/>
      </c>
      <c r="U132" s="123" t="str">
        <f t="shared" si="9"/>
        <v/>
      </c>
      <c r="V132" s="124" t="str">
        <f t="shared" si="10"/>
        <v/>
      </c>
      <c r="W132" s="121" t="str">
        <f t="shared" si="11"/>
        <v/>
      </c>
      <c r="X132" s="201" t="str" cm="1">
        <f t="array" ref="X132">IFERROR(_xlfn.IFS(L132=1,MIN(Q132,V132),L132=2,MIN(Q132,V132,W132),L132=4,MIN(MIN(Q132,V132)*K132,W132),L132=6,MIN(MIN(Q132,V132)*1/2,W132)),"")</f>
        <v/>
      </c>
      <c r="Y132" s="202" t="str" cm="1">
        <f t="array" ref="Y132">IFERROR(ROUNDDOWN(_xlfn.IFS(OR(L132=1,L132=2),X132*K132,L132=4,X132,L132=6,X132*2/3),-3),"")</f>
        <v/>
      </c>
      <c r="Z132" s="126"/>
      <c r="AA132" s="127"/>
      <c r="AB132" s="124" t="str">
        <f>IFERROR(ROUNDDOWN(IF(#REF!=1,X132*K132,IF(#REF!=2,X132*K132,IF(#REF!=3,X132*2/3,IF(#REF!=4,X132,IF(#REF!=5,X132*1/2,""))))),-3),"")</f>
        <v/>
      </c>
      <c r="AC132" s="124" t="str">
        <f t="shared" si="12"/>
        <v/>
      </c>
      <c r="AD132" s="128"/>
      <c r="AE132" s="129"/>
      <c r="AF132" s="130"/>
      <c r="AG132" s="119"/>
    </row>
    <row r="133" spans="1:33" s="4" customFormat="1" ht="30" hidden="1" customHeight="1" outlineLevel="2" x14ac:dyDescent="0.15">
      <c r="A133" s="114">
        <v>127</v>
      </c>
      <c r="B133" s="115"/>
      <c r="C133" s="116"/>
      <c r="D133" s="115"/>
      <c r="E133" s="117"/>
      <c r="F133" s="115"/>
      <c r="G133" s="115"/>
      <c r="H133" s="115"/>
      <c r="I133" s="118" t="str">
        <f>IFERROR(VLOOKUP(H133,事業区分!$B$9:$C$10,2,FALSE),"")</f>
        <v/>
      </c>
      <c r="J133" s="119"/>
      <c r="K133" s="120" t="str">
        <f>IFERROR(VLOOKUP(I133,補助率!$B$5:$C$5,2,FALSE),"")</f>
        <v/>
      </c>
      <c r="L133" s="120" t="str">
        <f>IFERROR(VLOOKUP(H133,事業区分!$B$9:$H$10,7,FALSE),"")</f>
        <v/>
      </c>
      <c r="M133" s="119"/>
      <c r="N133" s="115"/>
      <c r="O133" s="121"/>
      <c r="P133" s="121"/>
      <c r="Q133" s="122" t="str">
        <f t="shared" si="7"/>
        <v/>
      </c>
      <c r="R133" s="121"/>
      <c r="S133" s="121"/>
      <c r="T133" s="121" t="str">
        <f t="shared" si="8"/>
        <v/>
      </c>
      <c r="U133" s="123" t="str">
        <f t="shared" si="9"/>
        <v/>
      </c>
      <c r="V133" s="124" t="str">
        <f t="shared" si="10"/>
        <v/>
      </c>
      <c r="W133" s="121" t="str">
        <f t="shared" si="11"/>
        <v/>
      </c>
      <c r="X133" s="201" t="str" cm="1">
        <f t="array" ref="X133">IFERROR(_xlfn.IFS(L133=1,MIN(Q133,V133),L133=2,MIN(Q133,V133,W133),L133=4,MIN(MIN(Q133,V133)*K133,W133),L133=6,MIN(MIN(Q133,V133)*1/2,W133)),"")</f>
        <v/>
      </c>
      <c r="Y133" s="202" t="str" cm="1">
        <f t="array" ref="Y133">IFERROR(ROUNDDOWN(_xlfn.IFS(OR(L133=1,L133=2),X133*K133,L133=4,X133,L133=6,X133*2/3),-3),"")</f>
        <v/>
      </c>
      <c r="Z133" s="126"/>
      <c r="AA133" s="127"/>
      <c r="AB133" s="124" t="str">
        <f>IFERROR(ROUNDDOWN(IF(#REF!=1,X133*K133,IF(#REF!=2,X133*K133,IF(#REF!=3,X133*2/3,IF(#REF!=4,X133,IF(#REF!=5,X133*1/2,""))))),-3),"")</f>
        <v/>
      </c>
      <c r="AC133" s="124" t="str">
        <f t="shared" si="12"/>
        <v/>
      </c>
      <c r="AD133" s="128"/>
      <c r="AE133" s="129"/>
      <c r="AF133" s="130"/>
      <c r="AG133" s="119"/>
    </row>
    <row r="134" spans="1:33" s="4" customFormat="1" ht="30" hidden="1" customHeight="1" outlineLevel="2" x14ac:dyDescent="0.15">
      <c r="A134" s="114">
        <v>128</v>
      </c>
      <c r="B134" s="115"/>
      <c r="C134" s="116"/>
      <c r="D134" s="115"/>
      <c r="E134" s="117"/>
      <c r="F134" s="115"/>
      <c r="G134" s="115"/>
      <c r="H134" s="115"/>
      <c r="I134" s="118" t="str">
        <f>IFERROR(VLOOKUP(H134,事業区分!$B$9:$C$10,2,FALSE),"")</f>
        <v/>
      </c>
      <c r="J134" s="119"/>
      <c r="K134" s="120" t="str">
        <f>IFERROR(VLOOKUP(I134,補助率!$B$5:$C$5,2,FALSE),"")</f>
        <v/>
      </c>
      <c r="L134" s="120" t="str">
        <f>IFERROR(VLOOKUP(H134,事業区分!$B$9:$H$10,7,FALSE),"")</f>
        <v/>
      </c>
      <c r="M134" s="119"/>
      <c r="N134" s="115"/>
      <c r="O134" s="121"/>
      <c r="P134" s="121"/>
      <c r="Q134" s="122" t="str">
        <f t="shared" si="7"/>
        <v/>
      </c>
      <c r="R134" s="121"/>
      <c r="S134" s="121"/>
      <c r="T134" s="121" t="str">
        <f t="shared" si="8"/>
        <v/>
      </c>
      <c r="U134" s="123" t="str">
        <f t="shared" si="9"/>
        <v/>
      </c>
      <c r="V134" s="124" t="str">
        <f t="shared" si="10"/>
        <v/>
      </c>
      <c r="W134" s="121" t="str">
        <f t="shared" si="11"/>
        <v/>
      </c>
      <c r="X134" s="201" t="str" cm="1">
        <f t="array" ref="X134">IFERROR(_xlfn.IFS(L134=1,MIN(Q134,V134),L134=2,MIN(Q134,V134,W134),L134=4,MIN(MIN(Q134,V134)*K134,W134),L134=6,MIN(MIN(Q134,V134)*1/2,W134)),"")</f>
        <v/>
      </c>
      <c r="Y134" s="202" t="str" cm="1">
        <f t="array" ref="Y134">IFERROR(ROUNDDOWN(_xlfn.IFS(OR(L134=1,L134=2),X134*K134,L134=4,X134,L134=6,X134*2/3),-3),"")</f>
        <v/>
      </c>
      <c r="Z134" s="126"/>
      <c r="AA134" s="127"/>
      <c r="AB134" s="124" t="str">
        <f>IFERROR(ROUNDDOWN(IF(#REF!=1,X134*K134,IF(#REF!=2,X134*K134,IF(#REF!=3,X134*2/3,IF(#REF!=4,X134,IF(#REF!=5,X134*1/2,""))))),-3),"")</f>
        <v/>
      </c>
      <c r="AC134" s="124" t="str">
        <f t="shared" si="12"/>
        <v/>
      </c>
      <c r="AD134" s="128"/>
      <c r="AE134" s="129"/>
      <c r="AF134" s="130"/>
      <c r="AG134" s="119"/>
    </row>
    <row r="135" spans="1:33" s="4" customFormat="1" ht="30" hidden="1" customHeight="1" outlineLevel="2" x14ac:dyDescent="0.15">
      <c r="A135" s="114">
        <v>129</v>
      </c>
      <c r="B135" s="115"/>
      <c r="C135" s="116"/>
      <c r="D135" s="115"/>
      <c r="E135" s="117"/>
      <c r="F135" s="115"/>
      <c r="G135" s="115"/>
      <c r="H135" s="115"/>
      <c r="I135" s="118" t="str">
        <f>IFERROR(VLOOKUP(H135,事業区分!$B$9:$C$10,2,FALSE),"")</f>
        <v/>
      </c>
      <c r="J135" s="119"/>
      <c r="K135" s="120" t="str">
        <f>IFERROR(VLOOKUP(I135,補助率!$B$5:$C$5,2,FALSE),"")</f>
        <v/>
      </c>
      <c r="L135" s="120" t="str">
        <f>IFERROR(VLOOKUP(H135,事業区分!$B$9:$H$10,7,FALSE),"")</f>
        <v/>
      </c>
      <c r="M135" s="119"/>
      <c r="N135" s="115"/>
      <c r="O135" s="121"/>
      <c r="P135" s="121"/>
      <c r="Q135" s="122" t="str">
        <f t="shared" si="7"/>
        <v/>
      </c>
      <c r="R135" s="121"/>
      <c r="S135" s="121"/>
      <c r="T135" s="121" t="str">
        <f t="shared" si="8"/>
        <v/>
      </c>
      <c r="U135" s="123" t="str">
        <f t="shared" si="9"/>
        <v/>
      </c>
      <c r="V135" s="124" t="str">
        <f t="shared" si="10"/>
        <v/>
      </c>
      <c r="W135" s="121" t="str">
        <f t="shared" si="11"/>
        <v/>
      </c>
      <c r="X135" s="201" t="str" cm="1">
        <f t="array" ref="X135">IFERROR(_xlfn.IFS(L135=1,MIN(Q135,V135),L135=2,MIN(Q135,V135,W135),L135=4,MIN(MIN(Q135,V135)*K135,W135),L135=6,MIN(MIN(Q135,V135)*1/2,W135)),"")</f>
        <v/>
      </c>
      <c r="Y135" s="202" t="str" cm="1">
        <f t="array" ref="Y135">IFERROR(ROUNDDOWN(_xlfn.IFS(OR(L135=1,L135=2),X135*K135,L135=4,X135,L135=6,X135*2/3),-3),"")</f>
        <v/>
      </c>
      <c r="Z135" s="126"/>
      <c r="AA135" s="127"/>
      <c r="AB135" s="124" t="str">
        <f>IFERROR(ROUNDDOWN(IF(#REF!=1,X135*K135,IF(#REF!=2,X135*K135,IF(#REF!=3,X135*2/3,IF(#REF!=4,X135,IF(#REF!=5,X135*1/2,""))))),-3),"")</f>
        <v/>
      </c>
      <c r="AC135" s="124" t="str">
        <f t="shared" si="12"/>
        <v/>
      </c>
      <c r="AD135" s="128"/>
      <c r="AE135" s="129"/>
      <c r="AF135" s="130"/>
      <c r="AG135" s="119"/>
    </row>
    <row r="136" spans="1:33" s="4" customFormat="1" ht="30" hidden="1" customHeight="1" outlineLevel="2" x14ac:dyDescent="0.15">
      <c r="A136" s="114">
        <v>130</v>
      </c>
      <c r="B136" s="115"/>
      <c r="C136" s="116"/>
      <c r="D136" s="115"/>
      <c r="E136" s="117"/>
      <c r="F136" s="115"/>
      <c r="G136" s="115"/>
      <c r="H136" s="115"/>
      <c r="I136" s="118" t="str">
        <f>IFERROR(VLOOKUP(H136,事業区分!$B$9:$C$10,2,FALSE),"")</f>
        <v/>
      </c>
      <c r="J136" s="119"/>
      <c r="K136" s="120" t="str">
        <f>IFERROR(VLOOKUP(I136,補助率!$B$5:$C$5,2,FALSE),"")</f>
        <v/>
      </c>
      <c r="L136" s="120" t="str">
        <f>IFERROR(VLOOKUP(H136,事業区分!$B$9:$H$10,7,FALSE),"")</f>
        <v/>
      </c>
      <c r="M136" s="119"/>
      <c r="N136" s="115"/>
      <c r="O136" s="121"/>
      <c r="P136" s="121"/>
      <c r="Q136" s="122" t="str">
        <f t="shared" ref="Q136:Q199" si="13">IF(O136-P136=0,"",O136-P136)</f>
        <v/>
      </c>
      <c r="R136" s="121"/>
      <c r="S136" s="121"/>
      <c r="T136" s="121" t="str">
        <f t="shared" ref="T136:T199" si="14">IF(OR(S136=120000000,S136=60000000,S136=180000000,S136=905000,S136=16500000),"－","")</f>
        <v/>
      </c>
      <c r="U136" s="123" t="str">
        <f t="shared" ref="U136:U199" si="15">IFERROR(IF(T136="－",S136,S136*T136),"")</f>
        <v/>
      </c>
      <c r="V136" s="124" t="str">
        <f t="shared" ref="V136:V199" si="16">IF(MIN(R136,U136)=0,"",MIN(R136,U136))</f>
        <v/>
      </c>
      <c r="W136" s="121" t="str">
        <f t="shared" ref="W136:W199" si="17">IF(L136=1,"－","")</f>
        <v/>
      </c>
      <c r="X136" s="201" t="str" cm="1">
        <f t="array" ref="X136">IFERROR(_xlfn.IFS(L136=1,MIN(Q136,V136),L136=2,MIN(Q136,V136,W136),L136=4,MIN(MIN(Q136,V136)*K136,W136),L136=6,MIN(MIN(Q136,V136)*1/2,W136)),"")</f>
        <v/>
      </c>
      <c r="Y136" s="202" t="str" cm="1">
        <f t="array" ref="Y136">IFERROR(ROUNDDOWN(_xlfn.IFS(OR(L136=1,L136=2),X136*K136,L136=4,X136,L136=6,X136*2/3),-3),"")</f>
        <v/>
      </c>
      <c r="Z136" s="126"/>
      <c r="AA136" s="127"/>
      <c r="AB136" s="124" t="str">
        <f>IFERROR(ROUNDDOWN(IF(#REF!=1,X136*K136,IF(#REF!=2,X136*K136,IF(#REF!=3,X136*2/3,IF(#REF!=4,X136,IF(#REF!=5,X136*1/2,""))))),-3),"")</f>
        <v/>
      </c>
      <c r="AC136" s="124" t="str">
        <f t="shared" ref="AC136:AC199" si="18">IFERROR(AA136-AB136,"")</f>
        <v/>
      </c>
      <c r="AD136" s="128"/>
      <c r="AE136" s="129"/>
      <c r="AF136" s="130"/>
      <c r="AG136" s="119"/>
    </row>
    <row r="137" spans="1:33" s="4" customFormat="1" ht="30" hidden="1" customHeight="1" outlineLevel="2" x14ac:dyDescent="0.15">
      <c r="A137" s="114">
        <v>131</v>
      </c>
      <c r="B137" s="115"/>
      <c r="C137" s="116"/>
      <c r="D137" s="115"/>
      <c r="E137" s="117"/>
      <c r="F137" s="115"/>
      <c r="G137" s="115"/>
      <c r="H137" s="115"/>
      <c r="I137" s="118" t="str">
        <f>IFERROR(VLOOKUP(H137,事業区分!$B$9:$C$10,2,FALSE),"")</f>
        <v/>
      </c>
      <c r="J137" s="119"/>
      <c r="K137" s="120" t="str">
        <f>IFERROR(VLOOKUP(I137,補助率!$B$5:$C$5,2,FALSE),"")</f>
        <v/>
      </c>
      <c r="L137" s="120" t="str">
        <f>IFERROR(VLOOKUP(H137,事業区分!$B$9:$H$10,7,FALSE),"")</f>
        <v/>
      </c>
      <c r="M137" s="119"/>
      <c r="N137" s="115"/>
      <c r="O137" s="121"/>
      <c r="P137" s="121"/>
      <c r="Q137" s="122" t="str">
        <f t="shared" si="13"/>
        <v/>
      </c>
      <c r="R137" s="121"/>
      <c r="S137" s="121"/>
      <c r="T137" s="121" t="str">
        <f t="shared" si="14"/>
        <v/>
      </c>
      <c r="U137" s="123" t="str">
        <f t="shared" si="15"/>
        <v/>
      </c>
      <c r="V137" s="124" t="str">
        <f t="shared" si="16"/>
        <v/>
      </c>
      <c r="W137" s="121" t="str">
        <f t="shared" si="17"/>
        <v/>
      </c>
      <c r="X137" s="201" t="str" cm="1">
        <f t="array" ref="X137">IFERROR(_xlfn.IFS(L137=1,MIN(Q137,V137),L137=2,MIN(Q137,V137,W137),L137=4,MIN(MIN(Q137,V137)*K137,W137),L137=6,MIN(MIN(Q137,V137)*1/2,W137)),"")</f>
        <v/>
      </c>
      <c r="Y137" s="202" t="str" cm="1">
        <f t="array" ref="Y137">IFERROR(ROUNDDOWN(_xlfn.IFS(OR(L137=1,L137=2),X137*K137,L137=4,X137,L137=6,X137*2/3),-3),"")</f>
        <v/>
      </c>
      <c r="Z137" s="126"/>
      <c r="AA137" s="127"/>
      <c r="AB137" s="124" t="str">
        <f>IFERROR(ROUNDDOWN(IF(#REF!=1,X137*K137,IF(#REF!=2,X137*K137,IF(#REF!=3,X137*2/3,IF(#REF!=4,X137,IF(#REF!=5,X137*1/2,""))))),-3),"")</f>
        <v/>
      </c>
      <c r="AC137" s="124" t="str">
        <f t="shared" si="18"/>
        <v/>
      </c>
      <c r="AD137" s="128"/>
      <c r="AE137" s="129"/>
      <c r="AF137" s="130"/>
      <c r="AG137" s="119"/>
    </row>
    <row r="138" spans="1:33" s="4" customFormat="1" ht="30" hidden="1" customHeight="1" outlineLevel="2" x14ac:dyDescent="0.15">
      <c r="A138" s="114">
        <v>132</v>
      </c>
      <c r="B138" s="115"/>
      <c r="C138" s="116"/>
      <c r="D138" s="115"/>
      <c r="E138" s="117"/>
      <c r="F138" s="115"/>
      <c r="G138" s="115"/>
      <c r="H138" s="115"/>
      <c r="I138" s="118" t="str">
        <f>IFERROR(VLOOKUP(H138,事業区分!$B$9:$C$10,2,FALSE),"")</f>
        <v/>
      </c>
      <c r="J138" s="119"/>
      <c r="K138" s="120" t="str">
        <f>IFERROR(VLOOKUP(I138,補助率!$B$5:$C$5,2,FALSE),"")</f>
        <v/>
      </c>
      <c r="L138" s="120" t="str">
        <f>IFERROR(VLOOKUP(H138,事業区分!$B$9:$H$10,7,FALSE),"")</f>
        <v/>
      </c>
      <c r="M138" s="119"/>
      <c r="N138" s="115"/>
      <c r="O138" s="121"/>
      <c r="P138" s="121"/>
      <c r="Q138" s="122" t="str">
        <f t="shared" si="13"/>
        <v/>
      </c>
      <c r="R138" s="121"/>
      <c r="S138" s="121"/>
      <c r="T138" s="121" t="str">
        <f t="shared" si="14"/>
        <v/>
      </c>
      <c r="U138" s="123" t="str">
        <f t="shared" si="15"/>
        <v/>
      </c>
      <c r="V138" s="124" t="str">
        <f t="shared" si="16"/>
        <v/>
      </c>
      <c r="W138" s="121" t="str">
        <f t="shared" si="17"/>
        <v/>
      </c>
      <c r="X138" s="201" t="str" cm="1">
        <f t="array" ref="X138">IFERROR(_xlfn.IFS(L138=1,MIN(Q138,V138),L138=2,MIN(Q138,V138,W138),L138=4,MIN(MIN(Q138,V138)*K138,W138),L138=6,MIN(MIN(Q138,V138)*1/2,W138)),"")</f>
        <v/>
      </c>
      <c r="Y138" s="202" t="str" cm="1">
        <f t="array" ref="Y138">IFERROR(ROUNDDOWN(_xlfn.IFS(OR(L138=1,L138=2),X138*K138,L138=4,X138,L138=6,X138*2/3),-3),"")</f>
        <v/>
      </c>
      <c r="Z138" s="126"/>
      <c r="AA138" s="127"/>
      <c r="AB138" s="124" t="str">
        <f>IFERROR(ROUNDDOWN(IF(#REF!=1,X138*K138,IF(#REF!=2,X138*K138,IF(#REF!=3,X138*2/3,IF(#REF!=4,X138,IF(#REF!=5,X138*1/2,""))))),-3),"")</f>
        <v/>
      </c>
      <c r="AC138" s="124" t="str">
        <f t="shared" si="18"/>
        <v/>
      </c>
      <c r="AD138" s="128"/>
      <c r="AE138" s="129"/>
      <c r="AF138" s="130"/>
      <c r="AG138" s="119"/>
    </row>
    <row r="139" spans="1:33" s="4" customFormat="1" ht="30" hidden="1" customHeight="1" outlineLevel="2" x14ac:dyDescent="0.15">
      <c r="A139" s="114">
        <v>133</v>
      </c>
      <c r="B139" s="115"/>
      <c r="C139" s="116"/>
      <c r="D139" s="115"/>
      <c r="E139" s="117"/>
      <c r="F139" s="115"/>
      <c r="G139" s="115"/>
      <c r="H139" s="115"/>
      <c r="I139" s="118" t="str">
        <f>IFERROR(VLOOKUP(H139,事業区分!$B$9:$C$10,2,FALSE),"")</f>
        <v/>
      </c>
      <c r="J139" s="119"/>
      <c r="K139" s="120" t="str">
        <f>IFERROR(VLOOKUP(I139,補助率!$B$5:$C$5,2,FALSE),"")</f>
        <v/>
      </c>
      <c r="L139" s="120" t="str">
        <f>IFERROR(VLOOKUP(H139,事業区分!$B$9:$H$10,7,FALSE),"")</f>
        <v/>
      </c>
      <c r="M139" s="119"/>
      <c r="N139" s="115"/>
      <c r="O139" s="121"/>
      <c r="P139" s="121"/>
      <c r="Q139" s="122" t="str">
        <f t="shared" si="13"/>
        <v/>
      </c>
      <c r="R139" s="121"/>
      <c r="S139" s="121"/>
      <c r="T139" s="121" t="str">
        <f t="shared" si="14"/>
        <v/>
      </c>
      <c r="U139" s="123" t="str">
        <f t="shared" si="15"/>
        <v/>
      </c>
      <c r="V139" s="124" t="str">
        <f t="shared" si="16"/>
        <v/>
      </c>
      <c r="W139" s="121" t="str">
        <f t="shared" si="17"/>
        <v/>
      </c>
      <c r="X139" s="201" t="str" cm="1">
        <f t="array" ref="X139">IFERROR(_xlfn.IFS(L139=1,MIN(Q139,V139),L139=2,MIN(Q139,V139,W139),L139=4,MIN(MIN(Q139,V139)*K139,W139),L139=6,MIN(MIN(Q139,V139)*1/2,W139)),"")</f>
        <v/>
      </c>
      <c r="Y139" s="202" t="str" cm="1">
        <f t="array" ref="Y139">IFERROR(ROUNDDOWN(_xlfn.IFS(OR(L139=1,L139=2),X139*K139,L139=4,X139,L139=6,X139*2/3),-3),"")</f>
        <v/>
      </c>
      <c r="Z139" s="126"/>
      <c r="AA139" s="127"/>
      <c r="AB139" s="124" t="str">
        <f>IFERROR(ROUNDDOWN(IF(#REF!=1,X139*K139,IF(#REF!=2,X139*K139,IF(#REF!=3,X139*2/3,IF(#REF!=4,X139,IF(#REF!=5,X139*1/2,""))))),-3),"")</f>
        <v/>
      </c>
      <c r="AC139" s="124" t="str">
        <f t="shared" si="18"/>
        <v/>
      </c>
      <c r="AD139" s="128"/>
      <c r="AE139" s="129"/>
      <c r="AF139" s="130"/>
      <c r="AG139" s="119"/>
    </row>
    <row r="140" spans="1:33" s="4" customFormat="1" ht="30" hidden="1" customHeight="1" outlineLevel="2" x14ac:dyDescent="0.15">
      <c r="A140" s="114">
        <v>134</v>
      </c>
      <c r="B140" s="115"/>
      <c r="C140" s="116"/>
      <c r="D140" s="115"/>
      <c r="E140" s="117"/>
      <c r="F140" s="115"/>
      <c r="G140" s="115"/>
      <c r="H140" s="115"/>
      <c r="I140" s="118" t="str">
        <f>IFERROR(VLOOKUP(H140,事業区分!$B$9:$C$10,2,FALSE),"")</f>
        <v/>
      </c>
      <c r="J140" s="119"/>
      <c r="K140" s="120" t="str">
        <f>IFERROR(VLOOKUP(I140,補助率!$B$5:$C$5,2,FALSE),"")</f>
        <v/>
      </c>
      <c r="L140" s="120" t="str">
        <f>IFERROR(VLOOKUP(H140,事業区分!$B$9:$H$10,7,FALSE),"")</f>
        <v/>
      </c>
      <c r="M140" s="119"/>
      <c r="N140" s="115"/>
      <c r="O140" s="121"/>
      <c r="P140" s="121"/>
      <c r="Q140" s="122" t="str">
        <f t="shared" si="13"/>
        <v/>
      </c>
      <c r="R140" s="121"/>
      <c r="S140" s="121"/>
      <c r="T140" s="121" t="str">
        <f t="shared" si="14"/>
        <v/>
      </c>
      <c r="U140" s="123" t="str">
        <f t="shared" si="15"/>
        <v/>
      </c>
      <c r="V140" s="124" t="str">
        <f t="shared" si="16"/>
        <v/>
      </c>
      <c r="W140" s="121" t="str">
        <f t="shared" si="17"/>
        <v/>
      </c>
      <c r="X140" s="201" t="str" cm="1">
        <f t="array" ref="X140">IFERROR(_xlfn.IFS(L140=1,MIN(Q140,V140),L140=2,MIN(Q140,V140,W140),L140=4,MIN(MIN(Q140,V140)*K140,W140),L140=6,MIN(MIN(Q140,V140)*1/2,W140)),"")</f>
        <v/>
      </c>
      <c r="Y140" s="202" t="str" cm="1">
        <f t="array" ref="Y140">IFERROR(ROUNDDOWN(_xlfn.IFS(OR(L140=1,L140=2),X140*K140,L140=4,X140,L140=6,X140*2/3),-3),"")</f>
        <v/>
      </c>
      <c r="Z140" s="126"/>
      <c r="AA140" s="127"/>
      <c r="AB140" s="124" t="str">
        <f>IFERROR(ROUNDDOWN(IF(#REF!=1,X140*K140,IF(#REF!=2,X140*K140,IF(#REF!=3,X140*2/3,IF(#REF!=4,X140,IF(#REF!=5,X140*1/2,""))))),-3),"")</f>
        <v/>
      </c>
      <c r="AC140" s="124" t="str">
        <f t="shared" si="18"/>
        <v/>
      </c>
      <c r="AD140" s="128"/>
      <c r="AE140" s="129"/>
      <c r="AF140" s="130"/>
      <c r="AG140" s="119"/>
    </row>
    <row r="141" spans="1:33" s="4" customFormat="1" ht="30" hidden="1" customHeight="1" outlineLevel="2" x14ac:dyDescent="0.15">
      <c r="A141" s="114">
        <v>135</v>
      </c>
      <c r="B141" s="115"/>
      <c r="C141" s="116"/>
      <c r="D141" s="115"/>
      <c r="E141" s="117"/>
      <c r="F141" s="115"/>
      <c r="G141" s="115"/>
      <c r="H141" s="115"/>
      <c r="I141" s="118" t="str">
        <f>IFERROR(VLOOKUP(H141,事業区分!$B$9:$C$10,2,FALSE),"")</f>
        <v/>
      </c>
      <c r="J141" s="119"/>
      <c r="K141" s="120" t="str">
        <f>IFERROR(VLOOKUP(I141,補助率!$B$5:$C$5,2,FALSE),"")</f>
        <v/>
      </c>
      <c r="L141" s="120" t="str">
        <f>IFERROR(VLOOKUP(H141,事業区分!$B$9:$H$10,7,FALSE),"")</f>
        <v/>
      </c>
      <c r="M141" s="119"/>
      <c r="N141" s="115"/>
      <c r="O141" s="121"/>
      <c r="P141" s="121"/>
      <c r="Q141" s="122" t="str">
        <f t="shared" si="13"/>
        <v/>
      </c>
      <c r="R141" s="121"/>
      <c r="S141" s="121"/>
      <c r="T141" s="121" t="str">
        <f t="shared" si="14"/>
        <v/>
      </c>
      <c r="U141" s="123" t="str">
        <f t="shared" si="15"/>
        <v/>
      </c>
      <c r="V141" s="124" t="str">
        <f t="shared" si="16"/>
        <v/>
      </c>
      <c r="W141" s="121" t="str">
        <f t="shared" si="17"/>
        <v/>
      </c>
      <c r="X141" s="201" t="str" cm="1">
        <f t="array" ref="X141">IFERROR(_xlfn.IFS(L141=1,MIN(Q141,V141),L141=2,MIN(Q141,V141,W141),L141=4,MIN(MIN(Q141,V141)*K141,W141),L141=6,MIN(MIN(Q141,V141)*1/2,W141)),"")</f>
        <v/>
      </c>
      <c r="Y141" s="202" t="str" cm="1">
        <f t="array" ref="Y141">IFERROR(ROUNDDOWN(_xlfn.IFS(OR(L141=1,L141=2),X141*K141,L141=4,X141,L141=6,X141*2/3),-3),"")</f>
        <v/>
      </c>
      <c r="Z141" s="126"/>
      <c r="AA141" s="127"/>
      <c r="AB141" s="124" t="str">
        <f>IFERROR(ROUNDDOWN(IF(#REF!=1,X141*K141,IF(#REF!=2,X141*K141,IF(#REF!=3,X141*2/3,IF(#REF!=4,X141,IF(#REF!=5,X141*1/2,""))))),-3),"")</f>
        <v/>
      </c>
      <c r="AC141" s="124" t="str">
        <f t="shared" si="18"/>
        <v/>
      </c>
      <c r="AD141" s="128"/>
      <c r="AE141" s="129"/>
      <c r="AF141" s="130"/>
      <c r="AG141" s="119"/>
    </row>
    <row r="142" spans="1:33" s="4" customFormat="1" ht="30" hidden="1" customHeight="1" outlineLevel="2" x14ac:dyDescent="0.15">
      <c r="A142" s="114">
        <v>136</v>
      </c>
      <c r="B142" s="115"/>
      <c r="C142" s="116"/>
      <c r="D142" s="115"/>
      <c r="E142" s="117"/>
      <c r="F142" s="115"/>
      <c r="G142" s="115"/>
      <c r="H142" s="115"/>
      <c r="I142" s="118" t="str">
        <f>IFERROR(VLOOKUP(H142,事業区分!$B$9:$C$10,2,FALSE),"")</f>
        <v/>
      </c>
      <c r="J142" s="119"/>
      <c r="K142" s="120" t="str">
        <f>IFERROR(VLOOKUP(I142,補助率!$B$5:$C$5,2,FALSE),"")</f>
        <v/>
      </c>
      <c r="L142" s="120" t="str">
        <f>IFERROR(VLOOKUP(H142,事業区分!$B$9:$H$10,7,FALSE),"")</f>
        <v/>
      </c>
      <c r="M142" s="119"/>
      <c r="N142" s="115"/>
      <c r="O142" s="121"/>
      <c r="P142" s="121"/>
      <c r="Q142" s="122" t="str">
        <f t="shared" si="13"/>
        <v/>
      </c>
      <c r="R142" s="121"/>
      <c r="S142" s="121"/>
      <c r="T142" s="121" t="str">
        <f t="shared" si="14"/>
        <v/>
      </c>
      <c r="U142" s="123" t="str">
        <f t="shared" si="15"/>
        <v/>
      </c>
      <c r="V142" s="124" t="str">
        <f t="shared" si="16"/>
        <v/>
      </c>
      <c r="W142" s="121" t="str">
        <f t="shared" si="17"/>
        <v/>
      </c>
      <c r="X142" s="201" t="str" cm="1">
        <f t="array" ref="X142">IFERROR(_xlfn.IFS(L142=1,MIN(Q142,V142),L142=2,MIN(Q142,V142,W142),L142=4,MIN(MIN(Q142,V142)*K142,W142),L142=6,MIN(MIN(Q142,V142)*1/2,W142)),"")</f>
        <v/>
      </c>
      <c r="Y142" s="202" t="str" cm="1">
        <f t="array" ref="Y142">IFERROR(ROUNDDOWN(_xlfn.IFS(OR(L142=1,L142=2),X142*K142,L142=4,X142,L142=6,X142*2/3),-3),"")</f>
        <v/>
      </c>
      <c r="Z142" s="126"/>
      <c r="AA142" s="127"/>
      <c r="AB142" s="124" t="str">
        <f>IFERROR(ROUNDDOWN(IF(#REF!=1,X142*K142,IF(#REF!=2,X142*K142,IF(#REF!=3,X142*2/3,IF(#REF!=4,X142,IF(#REF!=5,X142*1/2,""))))),-3),"")</f>
        <v/>
      </c>
      <c r="AC142" s="124" t="str">
        <f t="shared" si="18"/>
        <v/>
      </c>
      <c r="AD142" s="128"/>
      <c r="AE142" s="129"/>
      <c r="AF142" s="130"/>
      <c r="AG142" s="119"/>
    </row>
    <row r="143" spans="1:33" s="4" customFormat="1" ht="30" hidden="1" customHeight="1" outlineLevel="2" x14ac:dyDescent="0.15">
      <c r="A143" s="114">
        <v>137</v>
      </c>
      <c r="B143" s="115"/>
      <c r="C143" s="116"/>
      <c r="D143" s="115"/>
      <c r="E143" s="117"/>
      <c r="F143" s="115"/>
      <c r="G143" s="115"/>
      <c r="H143" s="115"/>
      <c r="I143" s="118" t="str">
        <f>IFERROR(VLOOKUP(H143,事業区分!$B$9:$C$10,2,FALSE),"")</f>
        <v/>
      </c>
      <c r="J143" s="119"/>
      <c r="K143" s="120" t="str">
        <f>IFERROR(VLOOKUP(I143,補助率!$B$5:$C$5,2,FALSE),"")</f>
        <v/>
      </c>
      <c r="L143" s="120" t="str">
        <f>IFERROR(VLOOKUP(H143,事業区分!$B$9:$H$10,7,FALSE),"")</f>
        <v/>
      </c>
      <c r="M143" s="119"/>
      <c r="N143" s="115"/>
      <c r="O143" s="121"/>
      <c r="P143" s="121"/>
      <c r="Q143" s="122" t="str">
        <f t="shared" si="13"/>
        <v/>
      </c>
      <c r="R143" s="121"/>
      <c r="S143" s="121"/>
      <c r="T143" s="121" t="str">
        <f t="shared" si="14"/>
        <v/>
      </c>
      <c r="U143" s="123" t="str">
        <f t="shared" si="15"/>
        <v/>
      </c>
      <c r="V143" s="124" t="str">
        <f t="shared" si="16"/>
        <v/>
      </c>
      <c r="W143" s="121" t="str">
        <f t="shared" si="17"/>
        <v/>
      </c>
      <c r="X143" s="201" t="str" cm="1">
        <f t="array" ref="X143">IFERROR(_xlfn.IFS(L143=1,MIN(Q143,V143),L143=2,MIN(Q143,V143,W143),L143=4,MIN(MIN(Q143,V143)*K143,W143),L143=6,MIN(MIN(Q143,V143)*1/2,W143)),"")</f>
        <v/>
      </c>
      <c r="Y143" s="202" t="str" cm="1">
        <f t="array" ref="Y143">IFERROR(ROUNDDOWN(_xlfn.IFS(OR(L143=1,L143=2),X143*K143,L143=4,X143,L143=6,X143*2/3),-3),"")</f>
        <v/>
      </c>
      <c r="Z143" s="126"/>
      <c r="AA143" s="127"/>
      <c r="AB143" s="124" t="str">
        <f>IFERROR(ROUNDDOWN(IF(#REF!=1,X143*K143,IF(#REF!=2,X143*K143,IF(#REF!=3,X143*2/3,IF(#REF!=4,X143,IF(#REF!=5,X143*1/2,""))))),-3),"")</f>
        <v/>
      </c>
      <c r="AC143" s="124" t="str">
        <f t="shared" si="18"/>
        <v/>
      </c>
      <c r="AD143" s="128"/>
      <c r="AE143" s="129"/>
      <c r="AF143" s="130"/>
      <c r="AG143" s="119"/>
    </row>
    <row r="144" spans="1:33" s="4" customFormat="1" ht="30" hidden="1" customHeight="1" outlineLevel="2" x14ac:dyDescent="0.15">
      <c r="A144" s="114">
        <v>138</v>
      </c>
      <c r="B144" s="115"/>
      <c r="C144" s="116"/>
      <c r="D144" s="115"/>
      <c r="E144" s="117"/>
      <c r="F144" s="115"/>
      <c r="G144" s="115"/>
      <c r="H144" s="115"/>
      <c r="I144" s="118" t="str">
        <f>IFERROR(VLOOKUP(H144,事業区分!$B$9:$C$10,2,FALSE),"")</f>
        <v/>
      </c>
      <c r="J144" s="119"/>
      <c r="K144" s="120" t="str">
        <f>IFERROR(VLOOKUP(I144,補助率!$B$5:$C$5,2,FALSE),"")</f>
        <v/>
      </c>
      <c r="L144" s="120" t="str">
        <f>IFERROR(VLOOKUP(H144,事業区分!$B$9:$H$10,7,FALSE),"")</f>
        <v/>
      </c>
      <c r="M144" s="119"/>
      <c r="N144" s="115"/>
      <c r="O144" s="121"/>
      <c r="P144" s="121"/>
      <c r="Q144" s="122" t="str">
        <f t="shared" si="13"/>
        <v/>
      </c>
      <c r="R144" s="121"/>
      <c r="S144" s="121"/>
      <c r="T144" s="121" t="str">
        <f t="shared" si="14"/>
        <v/>
      </c>
      <c r="U144" s="123" t="str">
        <f t="shared" si="15"/>
        <v/>
      </c>
      <c r="V144" s="124" t="str">
        <f t="shared" si="16"/>
        <v/>
      </c>
      <c r="W144" s="121" t="str">
        <f t="shared" si="17"/>
        <v/>
      </c>
      <c r="X144" s="201" t="str" cm="1">
        <f t="array" ref="X144">IFERROR(_xlfn.IFS(L144=1,MIN(Q144,V144),L144=2,MIN(Q144,V144,W144),L144=4,MIN(MIN(Q144,V144)*K144,W144),L144=6,MIN(MIN(Q144,V144)*1/2,W144)),"")</f>
        <v/>
      </c>
      <c r="Y144" s="202" t="str" cm="1">
        <f t="array" ref="Y144">IFERROR(ROUNDDOWN(_xlfn.IFS(OR(L144=1,L144=2),X144*K144,L144=4,X144,L144=6,X144*2/3),-3),"")</f>
        <v/>
      </c>
      <c r="Z144" s="126"/>
      <c r="AA144" s="127"/>
      <c r="AB144" s="124" t="str">
        <f>IFERROR(ROUNDDOWN(IF(#REF!=1,X144*K144,IF(#REF!=2,X144*K144,IF(#REF!=3,X144*2/3,IF(#REF!=4,X144,IF(#REF!=5,X144*1/2,""))))),-3),"")</f>
        <v/>
      </c>
      <c r="AC144" s="124" t="str">
        <f t="shared" si="18"/>
        <v/>
      </c>
      <c r="AD144" s="128"/>
      <c r="AE144" s="129"/>
      <c r="AF144" s="130"/>
      <c r="AG144" s="119"/>
    </row>
    <row r="145" spans="1:33" s="4" customFormat="1" ht="30" hidden="1" customHeight="1" outlineLevel="2" x14ac:dyDescent="0.15">
      <c r="A145" s="114">
        <v>139</v>
      </c>
      <c r="B145" s="115"/>
      <c r="C145" s="116"/>
      <c r="D145" s="115"/>
      <c r="E145" s="117"/>
      <c r="F145" s="115"/>
      <c r="G145" s="115"/>
      <c r="H145" s="115"/>
      <c r="I145" s="118" t="str">
        <f>IFERROR(VLOOKUP(H145,事業区分!$B$9:$C$10,2,FALSE),"")</f>
        <v/>
      </c>
      <c r="J145" s="119"/>
      <c r="K145" s="120" t="str">
        <f>IFERROR(VLOOKUP(I145,補助率!$B$5:$C$5,2,FALSE),"")</f>
        <v/>
      </c>
      <c r="L145" s="120" t="str">
        <f>IFERROR(VLOOKUP(H145,事業区分!$B$9:$H$10,7,FALSE),"")</f>
        <v/>
      </c>
      <c r="M145" s="119"/>
      <c r="N145" s="115"/>
      <c r="O145" s="121"/>
      <c r="P145" s="121"/>
      <c r="Q145" s="122" t="str">
        <f t="shared" si="13"/>
        <v/>
      </c>
      <c r="R145" s="121"/>
      <c r="S145" s="121"/>
      <c r="T145" s="121" t="str">
        <f t="shared" si="14"/>
        <v/>
      </c>
      <c r="U145" s="123" t="str">
        <f t="shared" si="15"/>
        <v/>
      </c>
      <c r="V145" s="124" t="str">
        <f t="shared" si="16"/>
        <v/>
      </c>
      <c r="W145" s="121" t="str">
        <f t="shared" si="17"/>
        <v/>
      </c>
      <c r="X145" s="201" t="str" cm="1">
        <f t="array" ref="X145">IFERROR(_xlfn.IFS(L145=1,MIN(Q145,V145),L145=2,MIN(Q145,V145,W145),L145=4,MIN(MIN(Q145,V145)*K145,W145),L145=6,MIN(MIN(Q145,V145)*1/2,W145)),"")</f>
        <v/>
      </c>
      <c r="Y145" s="202" t="str" cm="1">
        <f t="array" ref="Y145">IFERROR(ROUNDDOWN(_xlfn.IFS(OR(L145=1,L145=2),X145*K145,L145=4,X145,L145=6,X145*2/3),-3),"")</f>
        <v/>
      </c>
      <c r="Z145" s="126"/>
      <c r="AA145" s="127"/>
      <c r="AB145" s="124" t="str">
        <f>IFERROR(ROUNDDOWN(IF(#REF!=1,X145*K145,IF(#REF!=2,X145*K145,IF(#REF!=3,X145*2/3,IF(#REF!=4,X145,IF(#REF!=5,X145*1/2,""))))),-3),"")</f>
        <v/>
      </c>
      <c r="AC145" s="124" t="str">
        <f t="shared" si="18"/>
        <v/>
      </c>
      <c r="AD145" s="128"/>
      <c r="AE145" s="129"/>
      <c r="AF145" s="130"/>
      <c r="AG145" s="119"/>
    </row>
    <row r="146" spans="1:33" s="4" customFormat="1" ht="30" hidden="1" customHeight="1" outlineLevel="2" x14ac:dyDescent="0.15">
      <c r="A146" s="114">
        <v>140</v>
      </c>
      <c r="B146" s="115"/>
      <c r="C146" s="116"/>
      <c r="D146" s="115"/>
      <c r="E146" s="117"/>
      <c r="F146" s="115"/>
      <c r="G146" s="115"/>
      <c r="H146" s="115"/>
      <c r="I146" s="118" t="str">
        <f>IFERROR(VLOOKUP(H146,事業区分!$B$9:$C$10,2,FALSE),"")</f>
        <v/>
      </c>
      <c r="J146" s="119"/>
      <c r="K146" s="120" t="str">
        <f>IFERROR(VLOOKUP(I146,補助率!$B$5:$C$5,2,FALSE),"")</f>
        <v/>
      </c>
      <c r="L146" s="120" t="str">
        <f>IFERROR(VLOOKUP(H146,事業区分!$B$9:$H$10,7,FALSE),"")</f>
        <v/>
      </c>
      <c r="M146" s="119"/>
      <c r="N146" s="115"/>
      <c r="O146" s="121"/>
      <c r="P146" s="121"/>
      <c r="Q146" s="122" t="str">
        <f t="shared" si="13"/>
        <v/>
      </c>
      <c r="R146" s="121"/>
      <c r="S146" s="121"/>
      <c r="T146" s="121" t="str">
        <f t="shared" si="14"/>
        <v/>
      </c>
      <c r="U146" s="123" t="str">
        <f t="shared" si="15"/>
        <v/>
      </c>
      <c r="V146" s="124" t="str">
        <f t="shared" si="16"/>
        <v/>
      </c>
      <c r="W146" s="121" t="str">
        <f t="shared" si="17"/>
        <v/>
      </c>
      <c r="X146" s="201" t="str" cm="1">
        <f t="array" ref="X146">IFERROR(_xlfn.IFS(L146=1,MIN(Q146,V146),L146=2,MIN(Q146,V146,W146),L146=4,MIN(MIN(Q146,V146)*K146,W146),L146=6,MIN(MIN(Q146,V146)*1/2,W146)),"")</f>
        <v/>
      </c>
      <c r="Y146" s="202" t="str" cm="1">
        <f t="array" ref="Y146">IFERROR(ROUNDDOWN(_xlfn.IFS(OR(L146=1,L146=2),X146*K146,L146=4,X146,L146=6,X146*2/3),-3),"")</f>
        <v/>
      </c>
      <c r="Z146" s="126"/>
      <c r="AA146" s="127"/>
      <c r="AB146" s="124" t="str">
        <f>IFERROR(ROUNDDOWN(IF(#REF!=1,X146*K146,IF(#REF!=2,X146*K146,IF(#REF!=3,X146*2/3,IF(#REF!=4,X146,IF(#REF!=5,X146*1/2,""))))),-3),"")</f>
        <v/>
      </c>
      <c r="AC146" s="124" t="str">
        <f t="shared" si="18"/>
        <v/>
      </c>
      <c r="AD146" s="128"/>
      <c r="AE146" s="129"/>
      <c r="AF146" s="130"/>
      <c r="AG146" s="119"/>
    </row>
    <row r="147" spans="1:33" s="4" customFormat="1" ht="30" hidden="1" customHeight="1" outlineLevel="2" x14ac:dyDescent="0.15">
      <c r="A147" s="114">
        <v>141</v>
      </c>
      <c r="B147" s="115"/>
      <c r="C147" s="116"/>
      <c r="D147" s="115"/>
      <c r="E147" s="117"/>
      <c r="F147" s="115"/>
      <c r="G147" s="115"/>
      <c r="H147" s="115"/>
      <c r="I147" s="118" t="str">
        <f>IFERROR(VLOOKUP(H147,事業区分!$B$9:$C$10,2,FALSE),"")</f>
        <v/>
      </c>
      <c r="J147" s="119"/>
      <c r="K147" s="120" t="str">
        <f>IFERROR(VLOOKUP(I147,補助率!$B$5:$C$5,2,FALSE),"")</f>
        <v/>
      </c>
      <c r="L147" s="120" t="str">
        <f>IFERROR(VLOOKUP(H147,事業区分!$B$9:$H$10,7,FALSE),"")</f>
        <v/>
      </c>
      <c r="M147" s="119"/>
      <c r="N147" s="115"/>
      <c r="O147" s="121"/>
      <c r="P147" s="121"/>
      <c r="Q147" s="122" t="str">
        <f t="shared" si="13"/>
        <v/>
      </c>
      <c r="R147" s="121"/>
      <c r="S147" s="121"/>
      <c r="T147" s="121" t="str">
        <f t="shared" si="14"/>
        <v/>
      </c>
      <c r="U147" s="123" t="str">
        <f t="shared" si="15"/>
        <v/>
      </c>
      <c r="V147" s="124" t="str">
        <f t="shared" si="16"/>
        <v/>
      </c>
      <c r="W147" s="121" t="str">
        <f t="shared" si="17"/>
        <v/>
      </c>
      <c r="X147" s="201" t="str" cm="1">
        <f t="array" ref="X147">IFERROR(_xlfn.IFS(L147=1,MIN(Q147,V147),L147=2,MIN(Q147,V147,W147),L147=4,MIN(MIN(Q147,V147)*K147,W147),L147=6,MIN(MIN(Q147,V147)*1/2,W147)),"")</f>
        <v/>
      </c>
      <c r="Y147" s="202" t="str" cm="1">
        <f t="array" ref="Y147">IFERROR(ROUNDDOWN(_xlfn.IFS(OR(L147=1,L147=2),X147*K147,L147=4,X147,L147=6,X147*2/3),-3),"")</f>
        <v/>
      </c>
      <c r="Z147" s="126"/>
      <c r="AA147" s="127"/>
      <c r="AB147" s="124" t="str">
        <f>IFERROR(ROUNDDOWN(IF(#REF!=1,X147*K147,IF(#REF!=2,X147*K147,IF(#REF!=3,X147*2/3,IF(#REF!=4,X147,IF(#REF!=5,X147*1/2,""))))),-3),"")</f>
        <v/>
      </c>
      <c r="AC147" s="124" t="str">
        <f t="shared" si="18"/>
        <v/>
      </c>
      <c r="AD147" s="128"/>
      <c r="AE147" s="129"/>
      <c r="AF147" s="130"/>
      <c r="AG147" s="119"/>
    </row>
    <row r="148" spans="1:33" s="4" customFormat="1" ht="30" hidden="1" customHeight="1" outlineLevel="2" x14ac:dyDescent="0.15">
      <c r="A148" s="114">
        <v>142</v>
      </c>
      <c r="B148" s="115"/>
      <c r="C148" s="116"/>
      <c r="D148" s="115"/>
      <c r="E148" s="117"/>
      <c r="F148" s="115"/>
      <c r="G148" s="115"/>
      <c r="H148" s="115"/>
      <c r="I148" s="118" t="str">
        <f>IFERROR(VLOOKUP(H148,事業区分!$B$9:$C$10,2,FALSE),"")</f>
        <v/>
      </c>
      <c r="J148" s="119"/>
      <c r="K148" s="120" t="str">
        <f>IFERROR(VLOOKUP(I148,補助率!$B$5:$C$5,2,FALSE),"")</f>
        <v/>
      </c>
      <c r="L148" s="120" t="str">
        <f>IFERROR(VLOOKUP(H148,事業区分!$B$9:$H$10,7,FALSE),"")</f>
        <v/>
      </c>
      <c r="M148" s="119"/>
      <c r="N148" s="115"/>
      <c r="O148" s="121"/>
      <c r="P148" s="121"/>
      <c r="Q148" s="122" t="str">
        <f t="shared" si="13"/>
        <v/>
      </c>
      <c r="R148" s="121"/>
      <c r="S148" s="121"/>
      <c r="T148" s="121" t="str">
        <f t="shared" si="14"/>
        <v/>
      </c>
      <c r="U148" s="123" t="str">
        <f t="shared" si="15"/>
        <v/>
      </c>
      <c r="V148" s="124" t="str">
        <f t="shared" si="16"/>
        <v/>
      </c>
      <c r="W148" s="121" t="str">
        <f t="shared" si="17"/>
        <v/>
      </c>
      <c r="X148" s="201" t="str" cm="1">
        <f t="array" ref="X148">IFERROR(_xlfn.IFS(L148=1,MIN(Q148,V148),L148=2,MIN(Q148,V148,W148),L148=4,MIN(MIN(Q148,V148)*K148,W148),L148=6,MIN(MIN(Q148,V148)*1/2,W148)),"")</f>
        <v/>
      </c>
      <c r="Y148" s="202" t="str" cm="1">
        <f t="array" ref="Y148">IFERROR(ROUNDDOWN(_xlfn.IFS(OR(L148=1,L148=2),X148*K148,L148=4,X148,L148=6,X148*2/3),-3),"")</f>
        <v/>
      </c>
      <c r="Z148" s="126"/>
      <c r="AA148" s="127"/>
      <c r="AB148" s="124" t="str">
        <f>IFERROR(ROUNDDOWN(IF(#REF!=1,X148*K148,IF(#REF!=2,X148*K148,IF(#REF!=3,X148*2/3,IF(#REF!=4,X148,IF(#REF!=5,X148*1/2,""))))),-3),"")</f>
        <v/>
      </c>
      <c r="AC148" s="124" t="str">
        <f t="shared" si="18"/>
        <v/>
      </c>
      <c r="AD148" s="128"/>
      <c r="AE148" s="129"/>
      <c r="AF148" s="130"/>
      <c r="AG148" s="119"/>
    </row>
    <row r="149" spans="1:33" s="4" customFormat="1" ht="30" hidden="1" customHeight="1" outlineLevel="2" x14ac:dyDescent="0.15">
      <c r="A149" s="114">
        <v>143</v>
      </c>
      <c r="B149" s="115"/>
      <c r="C149" s="116"/>
      <c r="D149" s="115"/>
      <c r="E149" s="117"/>
      <c r="F149" s="115"/>
      <c r="G149" s="115"/>
      <c r="H149" s="115"/>
      <c r="I149" s="118" t="str">
        <f>IFERROR(VLOOKUP(H149,事業区分!$B$9:$C$10,2,FALSE),"")</f>
        <v/>
      </c>
      <c r="J149" s="119"/>
      <c r="K149" s="120" t="str">
        <f>IFERROR(VLOOKUP(I149,補助率!$B$5:$C$5,2,FALSE),"")</f>
        <v/>
      </c>
      <c r="L149" s="120" t="str">
        <f>IFERROR(VLOOKUP(H149,事業区分!$B$9:$H$10,7,FALSE),"")</f>
        <v/>
      </c>
      <c r="M149" s="119"/>
      <c r="N149" s="115"/>
      <c r="O149" s="121"/>
      <c r="P149" s="121"/>
      <c r="Q149" s="122" t="str">
        <f t="shared" si="13"/>
        <v/>
      </c>
      <c r="R149" s="121"/>
      <c r="S149" s="121"/>
      <c r="T149" s="121" t="str">
        <f t="shared" si="14"/>
        <v/>
      </c>
      <c r="U149" s="123" t="str">
        <f t="shared" si="15"/>
        <v/>
      </c>
      <c r="V149" s="124" t="str">
        <f t="shared" si="16"/>
        <v/>
      </c>
      <c r="W149" s="121" t="str">
        <f t="shared" si="17"/>
        <v/>
      </c>
      <c r="X149" s="201" t="str" cm="1">
        <f t="array" ref="X149">IFERROR(_xlfn.IFS(L149=1,MIN(Q149,V149),L149=2,MIN(Q149,V149,W149),L149=4,MIN(MIN(Q149,V149)*K149,W149),L149=6,MIN(MIN(Q149,V149)*1/2,W149)),"")</f>
        <v/>
      </c>
      <c r="Y149" s="202" t="str" cm="1">
        <f t="array" ref="Y149">IFERROR(ROUNDDOWN(_xlfn.IFS(OR(L149=1,L149=2),X149*K149,L149=4,X149,L149=6,X149*2/3),-3),"")</f>
        <v/>
      </c>
      <c r="Z149" s="126"/>
      <c r="AA149" s="127"/>
      <c r="AB149" s="124" t="str">
        <f>IFERROR(ROUNDDOWN(IF(#REF!=1,X149*K149,IF(#REF!=2,X149*K149,IF(#REF!=3,X149*2/3,IF(#REF!=4,X149,IF(#REF!=5,X149*1/2,""))))),-3),"")</f>
        <v/>
      </c>
      <c r="AC149" s="124" t="str">
        <f t="shared" si="18"/>
        <v/>
      </c>
      <c r="AD149" s="128"/>
      <c r="AE149" s="129"/>
      <c r="AF149" s="130"/>
      <c r="AG149" s="119"/>
    </row>
    <row r="150" spans="1:33" s="4" customFormat="1" ht="30" hidden="1" customHeight="1" outlineLevel="2" x14ac:dyDescent="0.15">
      <c r="A150" s="114">
        <v>144</v>
      </c>
      <c r="B150" s="115"/>
      <c r="C150" s="116"/>
      <c r="D150" s="115"/>
      <c r="E150" s="117"/>
      <c r="F150" s="115"/>
      <c r="G150" s="115"/>
      <c r="H150" s="115"/>
      <c r="I150" s="118" t="str">
        <f>IFERROR(VLOOKUP(H150,事業区分!$B$9:$C$10,2,FALSE),"")</f>
        <v/>
      </c>
      <c r="J150" s="119"/>
      <c r="K150" s="120" t="str">
        <f>IFERROR(VLOOKUP(I150,補助率!$B$5:$C$5,2,FALSE),"")</f>
        <v/>
      </c>
      <c r="L150" s="120" t="str">
        <f>IFERROR(VLOOKUP(H150,事業区分!$B$9:$H$10,7,FALSE),"")</f>
        <v/>
      </c>
      <c r="M150" s="119"/>
      <c r="N150" s="115"/>
      <c r="O150" s="121"/>
      <c r="P150" s="121"/>
      <c r="Q150" s="122" t="str">
        <f t="shared" si="13"/>
        <v/>
      </c>
      <c r="R150" s="121"/>
      <c r="S150" s="121"/>
      <c r="T150" s="121" t="str">
        <f t="shared" si="14"/>
        <v/>
      </c>
      <c r="U150" s="123" t="str">
        <f t="shared" si="15"/>
        <v/>
      </c>
      <c r="V150" s="124" t="str">
        <f t="shared" si="16"/>
        <v/>
      </c>
      <c r="W150" s="121" t="str">
        <f t="shared" si="17"/>
        <v/>
      </c>
      <c r="X150" s="201" t="str" cm="1">
        <f t="array" ref="X150">IFERROR(_xlfn.IFS(L150=1,MIN(Q150,V150),L150=2,MIN(Q150,V150,W150),L150=4,MIN(MIN(Q150,V150)*K150,W150),L150=6,MIN(MIN(Q150,V150)*1/2,W150)),"")</f>
        <v/>
      </c>
      <c r="Y150" s="202" t="str" cm="1">
        <f t="array" ref="Y150">IFERROR(ROUNDDOWN(_xlfn.IFS(OR(L150=1,L150=2),X150*K150,L150=4,X150,L150=6,X150*2/3),-3),"")</f>
        <v/>
      </c>
      <c r="Z150" s="126"/>
      <c r="AA150" s="127"/>
      <c r="AB150" s="124" t="str">
        <f>IFERROR(ROUNDDOWN(IF(#REF!=1,X150*K150,IF(#REF!=2,X150*K150,IF(#REF!=3,X150*2/3,IF(#REF!=4,X150,IF(#REF!=5,X150*1/2,""))))),-3),"")</f>
        <v/>
      </c>
      <c r="AC150" s="124" t="str">
        <f t="shared" si="18"/>
        <v/>
      </c>
      <c r="AD150" s="128"/>
      <c r="AE150" s="129"/>
      <c r="AF150" s="130"/>
      <c r="AG150" s="119"/>
    </row>
    <row r="151" spans="1:33" s="4" customFormat="1" ht="30" hidden="1" customHeight="1" outlineLevel="2" x14ac:dyDescent="0.15">
      <c r="A151" s="114">
        <v>145</v>
      </c>
      <c r="B151" s="115"/>
      <c r="C151" s="116"/>
      <c r="D151" s="115"/>
      <c r="E151" s="117"/>
      <c r="F151" s="115"/>
      <c r="G151" s="115"/>
      <c r="H151" s="115"/>
      <c r="I151" s="118" t="str">
        <f>IFERROR(VLOOKUP(H151,事業区分!$B$9:$C$10,2,FALSE),"")</f>
        <v/>
      </c>
      <c r="J151" s="119"/>
      <c r="K151" s="120" t="str">
        <f>IFERROR(VLOOKUP(I151,補助率!$B$5:$C$5,2,FALSE),"")</f>
        <v/>
      </c>
      <c r="L151" s="120" t="str">
        <f>IFERROR(VLOOKUP(H151,事業区分!$B$9:$H$10,7,FALSE),"")</f>
        <v/>
      </c>
      <c r="M151" s="119"/>
      <c r="N151" s="115"/>
      <c r="O151" s="121"/>
      <c r="P151" s="121"/>
      <c r="Q151" s="122" t="str">
        <f t="shared" si="13"/>
        <v/>
      </c>
      <c r="R151" s="121"/>
      <c r="S151" s="121"/>
      <c r="T151" s="121" t="str">
        <f t="shared" si="14"/>
        <v/>
      </c>
      <c r="U151" s="123" t="str">
        <f t="shared" si="15"/>
        <v/>
      </c>
      <c r="V151" s="124" t="str">
        <f t="shared" si="16"/>
        <v/>
      </c>
      <c r="W151" s="121" t="str">
        <f t="shared" si="17"/>
        <v/>
      </c>
      <c r="X151" s="201" t="str" cm="1">
        <f t="array" ref="X151">IFERROR(_xlfn.IFS(L151=1,MIN(Q151,V151),L151=2,MIN(Q151,V151,W151),L151=4,MIN(MIN(Q151,V151)*K151,W151),L151=6,MIN(MIN(Q151,V151)*1/2,W151)),"")</f>
        <v/>
      </c>
      <c r="Y151" s="202" t="str" cm="1">
        <f t="array" ref="Y151">IFERROR(ROUNDDOWN(_xlfn.IFS(OR(L151=1,L151=2),X151*K151,L151=4,X151,L151=6,X151*2/3),-3),"")</f>
        <v/>
      </c>
      <c r="Z151" s="126"/>
      <c r="AA151" s="127"/>
      <c r="AB151" s="124" t="str">
        <f>IFERROR(ROUNDDOWN(IF(#REF!=1,X151*K151,IF(#REF!=2,X151*K151,IF(#REF!=3,X151*2/3,IF(#REF!=4,X151,IF(#REF!=5,X151*1/2,""))))),-3),"")</f>
        <v/>
      </c>
      <c r="AC151" s="124" t="str">
        <f t="shared" si="18"/>
        <v/>
      </c>
      <c r="AD151" s="128"/>
      <c r="AE151" s="129"/>
      <c r="AF151" s="130"/>
      <c r="AG151" s="119"/>
    </row>
    <row r="152" spans="1:33" s="4" customFormat="1" ht="30" hidden="1" customHeight="1" outlineLevel="2" x14ac:dyDescent="0.15">
      <c r="A152" s="114">
        <v>146</v>
      </c>
      <c r="B152" s="115"/>
      <c r="C152" s="116"/>
      <c r="D152" s="115"/>
      <c r="E152" s="117"/>
      <c r="F152" s="115"/>
      <c r="G152" s="115"/>
      <c r="H152" s="115"/>
      <c r="I152" s="118" t="str">
        <f>IFERROR(VLOOKUP(H152,事業区分!$B$9:$C$10,2,FALSE),"")</f>
        <v/>
      </c>
      <c r="J152" s="119"/>
      <c r="K152" s="120" t="str">
        <f>IFERROR(VLOOKUP(I152,補助率!$B$5:$C$5,2,FALSE),"")</f>
        <v/>
      </c>
      <c r="L152" s="120" t="str">
        <f>IFERROR(VLOOKUP(H152,事業区分!$B$9:$H$10,7,FALSE),"")</f>
        <v/>
      </c>
      <c r="M152" s="119"/>
      <c r="N152" s="115"/>
      <c r="O152" s="121"/>
      <c r="P152" s="121"/>
      <c r="Q152" s="122" t="str">
        <f t="shared" si="13"/>
        <v/>
      </c>
      <c r="R152" s="121"/>
      <c r="S152" s="121"/>
      <c r="T152" s="121" t="str">
        <f t="shared" si="14"/>
        <v/>
      </c>
      <c r="U152" s="123" t="str">
        <f t="shared" si="15"/>
        <v/>
      </c>
      <c r="V152" s="124" t="str">
        <f t="shared" si="16"/>
        <v/>
      </c>
      <c r="W152" s="121" t="str">
        <f t="shared" si="17"/>
        <v/>
      </c>
      <c r="X152" s="201" t="str" cm="1">
        <f t="array" ref="X152">IFERROR(_xlfn.IFS(L152=1,MIN(Q152,V152),L152=2,MIN(Q152,V152,W152),L152=4,MIN(MIN(Q152,V152)*K152,W152),L152=6,MIN(MIN(Q152,V152)*1/2,W152)),"")</f>
        <v/>
      </c>
      <c r="Y152" s="202" t="str" cm="1">
        <f t="array" ref="Y152">IFERROR(ROUNDDOWN(_xlfn.IFS(OR(L152=1,L152=2),X152*K152,L152=4,X152,L152=6,X152*2/3),-3),"")</f>
        <v/>
      </c>
      <c r="Z152" s="126"/>
      <c r="AA152" s="127"/>
      <c r="AB152" s="124" t="str">
        <f>IFERROR(ROUNDDOWN(IF(#REF!=1,X152*K152,IF(#REF!=2,X152*K152,IF(#REF!=3,X152*2/3,IF(#REF!=4,X152,IF(#REF!=5,X152*1/2,""))))),-3),"")</f>
        <v/>
      </c>
      <c r="AC152" s="124" t="str">
        <f t="shared" si="18"/>
        <v/>
      </c>
      <c r="AD152" s="128"/>
      <c r="AE152" s="129"/>
      <c r="AF152" s="130"/>
      <c r="AG152" s="119"/>
    </row>
    <row r="153" spans="1:33" s="4" customFormat="1" ht="30" hidden="1" customHeight="1" outlineLevel="2" x14ac:dyDescent="0.15">
      <c r="A153" s="114">
        <v>147</v>
      </c>
      <c r="B153" s="115"/>
      <c r="C153" s="116"/>
      <c r="D153" s="115"/>
      <c r="E153" s="117"/>
      <c r="F153" s="115"/>
      <c r="G153" s="115"/>
      <c r="H153" s="115"/>
      <c r="I153" s="118" t="str">
        <f>IFERROR(VLOOKUP(H153,事業区分!$B$9:$C$10,2,FALSE),"")</f>
        <v/>
      </c>
      <c r="J153" s="119"/>
      <c r="K153" s="120" t="str">
        <f>IFERROR(VLOOKUP(I153,補助率!$B$5:$C$5,2,FALSE),"")</f>
        <v/>
      </c>
      <c r="L153" s="120" t="str">
        <f>IFERROR(VLOOKUP(H153,事業区分!$B$9:$H$10,7,FALSE),"")</f>
        <v/>
      </c>
      <c r="M153" s="119"/>
      <c r="N153" s="115"/>
      <c r="O153" s="121"/>
      <c r="P153" s="121"/>
      <c r="Q153" s="122" t="str">
        <f t="shared" si="13"/>
        <v/>
      </c>
      <c r="R153" s="121"/>
      <c r="S153" s="121"/>
      <c r="T153" s="121" t="str">
        <f t="shared" si="14"/>
        <v/>
      </c>
      <c r="U153" s="123" t="str">
        <f t="shared" si="15"/>
        <v/>
      </c>
      <c r="V153" s="124" t="str">
        <f t="shared" si="16"/>
        <v/>
      </c>
      <c r="W153" s="121" t="str">
        <f t="shared" si="17"/>
        <v/>
      </c>
      <c r="X153" s="201" t="str" cm="1">
        <f t="array" ref="X153">IFERROR(_xlfn.IFS(L153=1,MIN(Q153,V153),L153=2,MIN(Q153,V153,W153),L153=4,MIN(MIN(Q153,V153)*K153,W153),L153=6,MIN(MIN(Q153,V153)*1/2,W153)),"")</f>
        <v/>
      </c>
      <c r="Y153" s="202" t="str" cm="1">
        <f t="array" ref="Y153">IFERROR(ROUNDDOWN(_xlfn.IFS(OR(L153=1,L153=2),X153*K153,L153=4,X153,L153=6,X153*2/3),-3),"")</f>
        <v/>
      </c>
      <c r="Z153" s="126"/>
      <c r="AA153" s="127"/>
      <c r="AB153" s="124" t="str">
        <f>IFERROR(ROUNDDOWN(IF(#REF!=1,X153*K153,IF(#REF!=2,X153*K153,IF(#REF!=3,X153*2/3,IF(#REF!=4,X153,IF(#REF!=5,X153*1/2,""))))),-3),"")</f>
        <v/>
      </c>
      <c r="AC153" s="124" t="str">
        <f t="shared" si="18"/>
        <v/>
      </c>
      <c r="AD153" s="128"/>
      <c r="AE153" s="129"/>
      <c r="AF153" s="130"/>
      <c r="AG153" s="119"/>
    </row>
    <row r="154" spans="1:33" s="4" customFormat="1" ht="30" hidden="1" customHeight="1" outlineLevel="2" x14ac:dyDescent="0.15">
      <c r="A154" s="114">
        <v>148</v>
      </c>
      <c r="B154" s="115"/>
      <c r="C154" s="116"/>
      <c r="D154" s="115"/>
      <c r="E154" s="117"/>
      <c r="F154" s="115"/>
      <c r="G154" s="115"/>
      <c r="H154" s="115"/>
      <c r="I154" s="118" t="str">
        <f>IFERROR(VLOOKUP(H154,事業区分!$B$9:$C$10,2,FALSE),"")</f>
        <v/>
      </c>
      <c r="J154" s="119"/>
      <c r="K154" s="120" t="str">
        <f>IFERROR(VLOOKUP(I154,補助率!$B$5:$C$5,2,FALSE),"")</f>
        <v/>
      </c>
      <c r="L154" s="120" t="str">
        <f>IFERROR(VLOOKUP(H154,事業区分!$B$9:$H$10,7,FALSE),"")</f>
        <v/>
      </c>
      <c r="M154" s="119"/>
      <c r="N154" s="115"/>
      <c r="O154" s="121"/>
      <c r="P154" s="121"/>
      <c r="Q154" s="122" t="str">
        <f t="shared" si="13"/>
        <v/>
      </c>
      <c r="R154" s="121"/>
      <c r="S154" s="121"/>
      <c r="T154" s="121" t="str">
        <f t="shared" si="14"/>
        <v/>
      </c>
      <c r="U154" s="123" t="str">
        <f t="shared" si="15"/>
        <v/>
      </c>
      <c r="V154" s="124" t="str">
        <f t="shared" si="16"/>
        <v/>
      </c>
      <c r="W154" s="121" t="str">
        <f t="shared" si="17"/>
        <v/>
      </c>
      <c r="X154" s="201" t="str" cm="1">
        <f t="array" ref="X154">IFERROR(_xlfn.IFS(L154=1,MIN(Q154,V154),L154=2,MIN(Q154,V154,W154),L154=4,MIN(MIN(Q154,V154)*K154,W154),L154=6,MIN(MIN(Q154,V154)*1/2,W154)),"")</f>
        <v/>
      </c>
      <c r="Y154" s="202" t="str" cm="1">
        <f t="array" ref="Y154">IFERROR(ROUNDDOWN(_xlfn.IFS(OR(L154=1,L154=2),X154*K154,L154=4,X154,L154=6,X154*2/3),-3),"")</f>
        <v/>
      </c>
      <c r="Z154" s="126"/>
      <c r="AA154" s="127"/>
      <c r="AB154" s="124" t="str">
        <f>IFERROR(ROUNDDOWN(IF(#REF!=1,X154*K154,IF(#REF!=2,X154*K154,IF(#REF!=3,X154*2/3,IF(#REF!=4,X154,IF(#REF!=5,X154*1/2,""))))),-3),"")</f>
        <v/>
      </c>
      <c r="AC154" s="124" t="str">
        <f t="shared" si="18"/>
        <v/>
      </c>
      <c r="AD154" s="128"/>
      <c r="AE154" s="129"/>
      <c r="AF154" s="130"/>
      <c r="AG154" s="119"/>
    </row>
    <row r="155" spans="1:33" s="4" customFormat="1" ht="30" hidden="1" customHeight="1" outlineLevel="2" x14ac:dyDescent="0.15">
      <c r="A155" s="114">
        <v>149</v>
      </c>
      <c r="B155" s="115"/>
      <c r="C155" s="116"/>
      <c r="D155" s="115"/>
      <c r="E155" s="117"/>
      <c r="F155" s="115"/>
      <c r="G155" s="115"/>
      <c r="H155" s="115"/>
      <c r="I155" s="118" t="str">
        <f>IFERROR(VLOOKUP(H155,事業区分!$B$9:$C$10,2,FALSE),"")</f>
        <v/>
      </c>
      <c r="J155" s="119"/>
      <c r="K155" s="120" t="str">
        <f>IFERROR(VLOOKUP(I155,補助率!$B$5:$C$5,2,FALSE),"")</f>
        <v/>
      </c>
      <c r="L155" s="120" t="str">
        <f>IFERROR(VLOOKUP(H155,事業区分!$B$9:$H$10,7,FALSE),"")</f>
        <v/>
      </c>
      <c r="M155" s="119"/>
      <c r="N155" s="115"/>
      <c r="O155" s="121"/>
      <c r="P155" s="121"/>
      <c r="Q155" s="122" t="str">
        <f t="shared" si="13"/>
        <v/>
      </c>
      <c r="R155" s="121"/>
      <c r="S155" s="121"/>
      <c r="T155" s="121" t="str">
        <f t="shared" si="14"/>
        <v/>
      </c>
      <c r="U155" s="123" t="str">
        <f t="shared" si="15"/>
        <v/>
      </c>
      <c r="V155" s="124" t="str">
        <f t="shared" si="16"/>
        <v/>
      </c>
      <c r="W155" s="121" t="str">
        <f t="shared" si="17"/>
        <v/>
      </c>
      <c r="X155" s="201" t="str" cm="1">
        <f t="array" ref="X155">IFERROR(_xlfn.IFS(L155=1,MIN(Q155,V155),L155=2,MIN(Q155,V155,W155),L155=4,MIN(MIN(Q155,V155)*K155,W155),L155=6,MIN(MIN(Q155,V155)*1/2,W155)),"")</f>
        <v/>
      </c>
      <c r="Y155" s="202" t="str" cm="1">
        <f t="array" ref="Y155">IFERROR(ROUNDDOWN(_xlfn.IFS(OR(L155=1,L155=2),X155*K155,L155=4,X155,L155=6,X155*2/3),-3),"")</f>
        <v/>
      </c>
      <c r="Z155" s="126"/>
      <c r="AA155" s="127"/>
      <c r="AB155" s="124" t="str">
        <f>IFERROR(ROUNDDOWN(IF(#REF!=1,X155*K155,IF(#REF!=2,X155*K155,IF(#REF!=3,X155*2/3,IF(#REF!=4,X155,IF(#REF!=5,X155*1/2,""))))),-3),"")</f>
        <v/>
      </c>
      <c r="AC155" s="124" t="str">
        <f t="shared" si="18"/>
        <v/>
      </c>
      <c r="AD155" s="128"/>
      <c r="AE155" s="129"/>
      <c r="AF155" s="130"/>
      <c r="AG155" s="119"/>
    </row>
    <row r="156" spans="1:33" s="4" customFormat="1" ht="30" hidden="1" customHeight="1" outlineLevel="2" x14ac:dyDescent="0.15">
      <c r="A156" s="114">
        <v>150</v>
      </c>
      <c r="B156" s="115"/>
      <c r="C156" s="116"/>
      <c r="D156" s="115"/>
      <c r="E156" s="117"/>
      <c r="F156" s="115"/>
      <c r="G156" s="115"/>
      <c r="H156" s="115"/>
      <c r="I156" s="118" t="str">
        <f>IFERROR(VLOOKUP(H156,事業区分!$B$9:$C$10,2,FALSE),"")</f>
        <v/>
      </c>
      <c r="J156" s="119"/>
      <c r="K156" s="120" t="str">
        <f>IFERROR(VLOOKUP(I156,補助率!$B$5:$C$5,2,FALSE),"")</f>
        <v/>
      </c>
      <c r="L156" s="120" t="str">
        <f>IFERROR(VLOOKUP(H156,事業区分!$B$9:$H$10,7,FALSE),"")</f>
        <v/>
      </c>
      <c r="M156" s="119"/>
      <c r="N156" s="115"/>
      <c r="O156" s="121"/>
      <c r="P156" s="121"/>
      <c r="Q156" s="122" t="str">
        <f t="shared" si="13"/>
        <v/>
      </c>
      <c r="R156" s="121"/>
      <c r="S156" s="121"/>
      <c r="T156" s="121" t="str">
        <f t="shared" si="14"/>
        <v/>
      </c>
      <c r="U156" s="123" t="str">
        <f t="shared" si="15"/>
        <v/>
      </c>
      <c r="V156" s="124" t="str">
        <f t="shared" si="16"/>
        <v/>
      </c>
      <c r="W156" s="121" t="str">
        <f t="shared" si="17"/>
        <v/>
      </c>
      <c r="X156" s="201" t="str" cm="1">
        <f t="array" ref="X156">IFERROR(_xlfn.IFS(L156=1,MIN(Q156,V156),L156=2,MIN(Q156,V156,W156),L156=4,MIN(MIN(Q156,V156)*K156,W156),L156=6,MIN(MIN(Q156,V156)*1/2,W156)),"")</f>
        <v/>
      </c>
      <c r="Y156" s="202" t="str" cm="1">
        <f t="array" ref="Y156">IFERROR(ROUNDDOWN(_xlfn.IFS(OR(L156=1,L156=2),X156*K156,L156=4,X156,L156=6,X156*2/3),-3),"")</f>
        <v/>
      </c>
      <c r="Z156" s="126"/>
      <c r="AA156" s="127"/>
      <c r="AB156" s="124" t="str">
        <f>IFERROR(ROUNDDOWN(IF(#REF!=1,X156*K156,IF(#REF!=2,X156*K156,IF(#REF!=3,X156*2/3,IF(#REF!=4,X156,IF(#REF!=5,X156*1/2,""))))),-3),"")</f>
        <v/>
      </c>
      <c r="AC156" s="124" t="str">
        <f t="shared" si="18"/>
        <v/>
      </c>
      <c r="AD156" s="128"/>
      <c r="AE156" s="129"/>
      <c r="AF156" s="130"/>
      <c r="AG156" s="119"/>
    </row>
    <row r="157" spans="1:33" s="4" customFormat="1" ht="30" hidden="1" customHeight="1" outlineLevel="2" x14ac:dyDescent="0.15">
      <c r="A157" s="114">
        <v>151</v>
      </c>
      <c r="B157" s="115"/>
      <c r="C157" s="116"/>
      <c r="D157" s="115"/>
      <c r="E157" s="117"/>
      <c r="F157" s="115"/>
      <c r="G157" s="115"/>
      <c r="H157" s="115"/>
      <c r="I157" s="118" t="str">
        <f>IFERROR(VLOOKUP(H157,事業区分!$B$9:$C$10,2,FALSE),"")</f>
        <v/>
      </c>
      <c r="J157" s="119"/>
      <c r="K157" s="120" t="str">
        <f>IFERROR(VLOOKUP(I157,補助率!$B$5:$C$5,2,FALSE),"")</f>
        <v/>
      </c>
      <c r="L157" s="120" t="str">
        <f>IFERROR(VLOOKUP(H157,事業区分!$B$9:$H$10,7,FALSE),"")</f>
        <v/>
      </c>
      <c r="M157" s="119"/>
      <c r="N157" s="115"/>
      <c r="O157" s="121"/>
      <c r="P157" s="121"/>
      <c r="Q157" s="122" t="str">
        <f t="shared" si="13"/>
        <v/>
      </c>
      <c r="R157" s="121"/>
      <c r="S157" s="121"/>
      <c r="T157" s="121" t="str">
        <f t="shared" si="14"/>
        <v/>
      </c>
      <c r="U157" s="123" t="str">
        <f t="shared" si="15"/>
        <v/>
      </c>
      <c r="V157" s="124" t="str">
        <f t="shared" si="16"/>
        <v/>
      </c>
      <c r="W157" s="121" t="str">
        <f t="shared" si="17"/>
        <v/>
      </c>
      <c r="X157" s="201" t="str" cm="1">
        <f t="array" ref="X157">IFERROR(_xlfn.IFS(L157=1,MIN(Q157,V157),L157=2,MIN(Q157,V157,W157),L157=4,MIN(MIN(Q157,V157)*K157,W157),L157=6,MIN(MIN(Q157,V157)*1/2,W157)),"")</f>
        <v/>
      </c>
      <c r="Y157" s="202" t="str" cm="1">
        <f t="array" ref="Y157">IFERROR(ROUNDDOWN(_xlfn.IFS(OR(L157=1,L157=2),X157*K157,L157=4,X157,L157=6,X157*2/3),-3),"")</f>
        <v/>
      </c>
      <c r="Z157" s="126"/>
      <c r="AA157" s="127"/>
      <c r="AB157" s="124" t="str">
        <f>IFERROR(ROUNDDOWN(IF(#REF!=1,X157*K157,IF(#REF!=2,X157*K157,IF(#REF!=3,X157*2/3,IF(#REF!=4,X157,IF(#REF!=5,X157*1/2,""))))),-3),"")</f>
        <v/>
      </c>
      <c r="AC157" s="124" t="str">
        <f t="shared" si="18"/>
        <v/>
      </c>
      <c r="AD157" s="128"/>
      <c r="AE157" s="129"/>
      <c r="AF157" s="130"/>
      <c r="AG157" s="119"/>
    </row>
    <row r="158" spans="1:33" s="4" customFormat="1" ht="30" hidden="1" customHeight="1" outlineLevel="2" x14ac:dyDescent="0.15">
      <c r="A158" s="114">
        <v>152</v>
      </c>
      <c r="B158" s="115"/>
      <c r="C158" s="116"/>
      <c r="D158" s="115"/>
      <c r="E158" s="117"/>
      <c r="F158" s="115"/>
      <c r="G158" s="115"/>
      <c r="H158" s="115"/>
      <c r="I158" s="118" t="str">
        <f>IFERROR(VLOOKUP(H158,事業区分!$B$9:$C$10,2,FALSE),"")</f>
        <v/>
      </c>
      <c r="J158" s="119"/>
      <c r="K158" s="120" t="str">
        <f>IFERROR(VLOOKUP(I158,補助率!$B$5:$C$5,2,FALSE),"")</f>
        <v/>
      </c>
      <c r="L158" s="120" t="str">
        <f>IFERROR(VLOOKUP(H158,事業区分!$B$9:$H$10,7,FALSE),"")</f>
        <v/>
      </c>
      <c r="M158" s="119"/>
      <c r="N158" s="115"/>
      <c r="O158" s="121"/>
      <c r="P158" s="121"/>
      <c r="Q158" s="122" t="str">
        <f t="shared" si="13"/>
        <v/>
      </c>
      <c r="R158" s="121"/>
      <c r="S158" s="121"/>
      <c r="T158" s="121" t="str">
        <f t="shared" si="14"/>
        <v/>
      </c>
      <c r="U158" s="123" t="str">
        <f t="shared" si="15"/>
        <v/>
      </c>
      <c r="V158" s="124" t="str">
        <f t="shared" si="16"/>
        <v/>
      </c>
      <c r="W158" s="121" t="str">
        <f t="shared" si="17"/>
        <v/>
      </c>
      <c r="X158" s="201" t="str" cm="1">
        <f t="array" ref="X158">IFERROR(_xlfn.IFS(L158=1,MIN(Q158,V158),L158=2,MIN(Q158,V158,W158),L158=4,MIN(MIN(Q158,V158)*K158,W158),L158=6,MIN(MIN(Q158,V158)*1/2,W158)),"")</f>
        <v/>
      </c>
      <c r="Y158" s="202" t="str" cm="1">
        <f t="array" ref="Y158">IFERROR(ROUNDDOWN(_xlfn.IFS(OR(L158=1,L158=2),X158*K158,L158=4,X158,L158=6,X158*2/3),-3),"")</f>
        <v/>
      </c>
      <c r="Z158" s="126"/>
      <c r="AA158" s="127"/>
      <c r="AB158" s="124" t="str">
        <f>IFERROR(ROUNDDOWN(IF(#REF!=1,X158*K158,IF(#REF!=2,X158*K158,IF(#REF!=3,X158*2/3,IF(#REF!=4,X158,IF(#REF!=5,X158*1/2,""))))),-3),"")</f>
        <v/>
      </c>
      <c r="AC158" s="124" t="str">
        <f t="shared" si="18"/>
        <v/>
      </c>
      <c r="AD158" s="128"/>
      <c r="AE158" s="129"/>
      <c r="AF158" s="130"/>
      <c r="AG158" s="119"/>
    </row>
    <row r="159" spans="1:33" s="4" customFormat="1" ht="30" hidden="1" customHeight="1" outlineLevel="2" x14ac:dyDescent="0.15">
      <c r="A159" s="114">
        <v>153</v>
      </c>
      <c r="B159" s="115"/>
      <c r="C159" s="116"/>
      <c r="D159" s="115"/>
      <c r="E159" s="117"/>
      <c r="F159" s="115"/>
      <c r="G159" s="115"/>
      <c r="H159" s="115"/>
      <c r="I159" s="118" t="str">
        <f>IFERROR(VLOOKUP(H159,事業区分!$B$9:$C$10,2,FALSE),"")</f>
        <v/>
      </c>
      <c r="J159" s="119"/>
      <c r="K159" s="120" t="str">
        <f>IFERROR(VLOOKUP(I159,補助率!$B$5:$C$5,2,FALSE),"")</f>
        <v/>
      </c>
      <c r="L159" s="120" t="str">
        <f>IFERROR(VLOOKUP(H159,事業区分!$B$9:$H$10,7,FALSE),"")</f>
        <v/>
      </c>
      <c r="M159" s="119"/>
      <c r="N159" s="115"/>
      <c r="O159" s="121"/>
      <c r="P159" s="121"/>
      <c r="Q159" s="122" t="str">
        <f t="shared" si="13"/>
        <v/>
      </c>
      <c r="R159" s="121"/>
      <c r="S159" s="121"/>
      <c r="T159" s="121" t="str">
        <f t="shared" si="14"/>
        <v/>
      </c>
      <c r="U159" s="123" t="str">
        <f t="shared" si="15"/>
        <v/>
      </c>
      <c r="V159" s="124" t="str">
        <f t="shared" si="16"/>
        <v/>
      </c>
      <c r="W159" s="121" t="str">
        <f t="shared" si="17"/>
        <v/>
      </c>
      <c r="X159" s="201" t="str" cm="1">
        <f t="array" ref="X159">IFERROR(_xlfn.IFS(L159=1,MIN(Q159,V159),L159=2,MIN(Q159,V159,W159),L159=4,MIN(MIN(Q159,V159)*K159,W159),L159=6,MIN(MIN(Q159,V159)*1/2,W159)),"")</f>
        <v/>
      </c>
      <c r="Y159" s="202" t="str" cm="1">
        <f t="array" ref="Y159">IFERROR(ROUNDDOWN(_xlfn.IFS(OR(L159=1,L159=2),X159*K159,L159=4,X159,L159=6,X159*2/3),-3),"")</f>
        <v/>
      </c>
      <c r="Z159" s="126"/>
      <c r="AA159" s="127"/>
      <c r="AB159" s="124" t="str">
        <f>IFERROR(ROUNDDOWN(IF(#REF!=1,X159*K159,IF(#REF!=2,X159*K159,IF(#REF!=3,X159*2/3,IF(#REF!=4,X159,IF(#REF!=5,X159*1/2,""))))),-3),"")</f>
        <v/>
      </c>
      <c r="AC159" s="124" t="str">
        <f t="shared" si="18"/>
        <v/>
      </c>
      <c r="AD159" s="128"/>
      <c r="AE159" s="129"/>
      <c r="AF159" s="130"/>
      <c r="AG159" s="119"/>
    </row>
    <row r="160" spans="1:33" s="4" customFormat="1" ht="30" hidden="1" customHeight="1" outlineLevel="2" x14ac:dyDescent="0.15">
      <c r="A160" s="114">
        <v>154</v>
      </c>
      <c r="B160" s="115"/>
      <c r="C160" s="116"/>
      <c r="D160" s="115"/>
      <c r="E160" s="117"/>
      <c r="F160" s="115"/>
      <c r="G160" s="115"/>
      <c r="H160" s="115"/>
      <c r="I160" s="118" t="str">
        <f>IFERROR(VLOOKUP(H160,事業区分!$B$9:$C$10,2,FALSE),"")</f>
        <v/>
      </c>
      <c r="J160" s="119"/>
      <c r="K160" s="120" t="str">
        <f>IFERROR(VLOOKUP(I160,補助率!$B$5:$C$5,2,FALSE),"")</f>
        <v/>
      </c>
      <c r="L160" s="120" t="str">
        <f>IFERROR(VLOOKUP(H160,事業区分!$B$9:$H$10,7,FALSE),"")</f>
        <v/>
      </c>
      <c r="M160" s="119"/>
      <c r="N160" s="115"/>
      <c r="O160" s="121"/>
      <c r="P160" s="121"/>
      <c r="Q160" s="122" t="str">
        <f t="shared" si="13"/>
        <v/>
      </c>
      <c r="R160" s="121"/>
      <c r="S160" s="121"/>
      <c r="T160" s="121" t="str">
        <f t="shared" si="14"/>
        <v/>
      </c>
      <c r="U160" s="123" t="str">
        <f t="shared" si="15"/>
        <v/>
      </c>
      <c r="V160" s="124" t="str">
        <f t="shared" si="16"/>
        <v/>
      </c>
      <c r="W160" s="121" t="str">
        <f t="shared" si="17"/>
        <v/>
      </c>
      <c r="X160" s="201" t="str" cm="1">
        <f t="array" ref="X160">IFERROR(_xlfn.IFS(L160=1,MIN(Q160,V160),L160=2,MIN(Q160,V160,W160),L160=4,MIN(MIN(Q160,V160)*K160,W160),L160=6,MIN(MIN(Q160,V160)*1/2,W160)),"")</f>
        <v/>
      </c>
      <c r="Y160" s="202" t="str" cm="1">
        <f t="array" ref="Y160">IFERROR(ROUNDDOWN(_xlfn.IFS(OR(L160=1,L160=2),X160*K160,L160=4,X160,L160=6,X160*2/3),-3),"")</f>
        <v/>
      </c>
      <c r="Z160" s="126"/>
      <c r="AA160" s="127"/>
      <c r="AB160" s="124" t="str">
        <f>IFERROR(ROUNDDOWN(IF(#REF!=1,X160*K160,IF(#REF!=2,X160*K160,IF(#REF!=3,X160*2/3,IF(#REF!=4,X160,IF(#REF!=5,X160*1/2,""))))),-3),"")</f>
        <v/>
      </c>
      <c r="AC160" s="124" t="str">
        <f t="shared" si="18"/>
        <v/>
      </c>
      <c r="AD160" s="128"/>
      <c r="AE160" s="129"/>
      <c r="AF160" s="130"/>
      <c r="AG160" s="119"/>
    </row>
    <row r="161" spans="1:33" s="4" customFormat="1" ht="30" hidden="1" customHeight="1" outlineLevel="2" x14ac:dyDescent="0.15">
      <c r="A161" s="114">
        <v>155</v>
      </c>
      <c r="B161" s="115"/>
      <c r="C161" s="116"/>
      <c r="D161" s="115"/>
      <c r="E161" s="117"/>
      <c r="F161" s="115"/>
      <c r="G161" s="115"/>
      <c r="H161" s="115"/>
      <c r="I161" s="118" t="str">
        <f>IFERROR(VLOOKUP(H161,事業区分!$B$9:$C$10,2,FALSE),"")</f>
        <v/>
      </c>
      <c r="J161" s="119"/>
      <c r="K161" s="120" t="str">
        <f>IFERROR(VLOOKUP(I161,補助率!$B$5:$C$5,2,FALSE),"")</f>
        <v/>
      </c>
      <c r="L161" s="120" t="str">
        <f>IFERROR(VLOOKUP(H161,事業区分!$B$9:$H$10,7,FALSE),"")</f>
        <v/>
      </c>
      <c r="M161" s="119"/>
      <c r="N161" s="115"/>
      <c r="O161" s="121"/>
      <c r="P161" s="121"/>
      <c r="Q161" s="122" t="str">
        <f t="shared" si="13"/>
        <v/>
      </c>
      <c r="R161" s="121"/>
      <c r="S161" s="121"/>
      <c r="T161" s="121" t="str">
        <f t="shared" si="14"/>
        <v/>
      </c>
      <c r="U161" s="123" t="str">
        <f t="shared" si="15"/>
        <v/>
      </c>
      <c r="V161" s="124" t="str">
        <f t="shared" si="16"/>
        <v/>
      </c>
      <c r="W161" s="121" t="str">
        <f t="shared" si="17"/>
        <v/>
      </c>
      <c r="X161" s="201" t="str" cm="1">
        <f t="array" ref="X161">IFERROR(_xlfn.IFS(L161=1,MIN(Q161,V161),L161=2,MIN(Q161,V161,W161),L161=4,MIN(MIN(Q161,V161)*K161,W161),L161=6,MIN(MIN(Q161,V161)*1/2,W161)),"")</f>
        <v/>
      </c>
      <c r="Y161" s="202" t="str" cm="1">
        <f t="array" ref="Y161">IFERROR(ROUNDDOWN(_xlfn.IFS(OR(L161=1,L161=2),X161*K161,L161=4,X161,L161=6,X161*2/3),-3),"")</f>
        <v/>
      </c>
      <c r="Z161" s="126"/>
      <c r="AA161" s="127"/>
      <c r="AB161" s="124" t="str">
        <f>IFERROR(ROUNDDOWN(IF(#REF!=1,X161*K161,IF(#REF!=2,X161*K161,IF(#REF!=3,X161*2/3,IF(#REF!=4,X161,IF(#REF!=5,X161*1/2,""))))),-3),"")</f>
        <v/>
      </c>
      <c r="AC161" s="124" t="str">
        <f t="shared" si="18"/>
        <v/>
      </c>
      <c r="AD161" s="128"/>
      <c r="AE161" s="129"/>
      <c r="AF161" s="130"/>
      <c r="AG161" s="119"/>
    </row>
    <row r="162" spans="1:33" s="4" customFormat="1" ht="30" hidden="1" customHeight="1" outlineLevel="2" x14ac:dyDescent="0.15">
      <c r="A162" s="114">
        <v>156</v>
      </c>
      <c r="B162" s="115"/>
      <c r="C162" s="116"/>
      <c r="D162" s="115"/>
      <c r="E162" s="117"/>
      <c r="F162" s="115"/>
      <c r="G162" s="115"/>
      <c r="H162" s="115"/>
      <c r="I162" s="118" t="str">
        <f>IFERROR(VLOOKUP(H162,事業区分!$B$9:$C$10,2,FALSE),"")</f>
        <v/>
      </c>
      <c r="J162" s="119"/>
      <c r="K162" s="120" t="str">
        <f>IFERROR(VLOOKUP(I162,補助率!$B$5:$C$5,2,FALSE),"")</f>
        <v/>
      </c>
      <c r="L162" s="120" t="str">
        <f>IFERROR(VLOOKUP(H162,事業区分!$B$9:$H$10,7,FALSE),"")</f>
        <v/>
      </c>
      <c r="M162" s="119"/>
      <c r="N162" s="115"/>
      <c r="O162" s="121"/>
      <c r="P162" s="121"/>
      <c r="Q162" s="122" t="str">
        <f t="shared" si="13"/>
        <v/>
      </c>
      <c r="R162" s="121"/>
      <c r="S162" s="121"/>
      <c r="T162" s="121" t="str">
        <f t="shared" si="14"/>
        <v/>
      </c>
      <c r="U162" s="123" t="str">
        <f t="shared" si="15"/>
        <v/>
      </c>
      <c r="V162" s="124" t="str">
        <f t="shared" si="16"/>
        <v/>
      </c>
      <c r="W162" s="121" t="str">
        <f t="shared" si="17"/>
        <v/>
      </c>
      <c r="X162" s="201" t="str" cm="1">
        <f t="array" ref="X162">IFERROR(_xlfn.IFS(L162=1,MIN(Q162,V162),L162=2,MIN(Q162,V162,W162),L162=4,MIN(MIN(Q162,V162)*K162,W162),L162=6,MIN(MIN(Q162,V162)*1/2,W162)),"")</f>
        <v/>
      </c>
      <c r="Y162" s="202" t="str" cm="1">
        <f t="array" ref="Y162">IFERROR(ROUNDDOWN(_xlfn.IFS(OR(L162=1,L162=2),X162*K162,L162=4,X162,L162=6,X162*2/3),-3),"")</f>
        <v/>
      </c>
      <c r="Z162" s="126"/>
      <c r="AA162" s="127"/>
      <c r="AB162" s="124" t="str">
        <f>IFERROR(ROUNDDOWN(IF(#REF!=1,X162*K162,IF(#REF!=2,X162*K162,IF(#REF!=3,X162*2/3,IF(#REF!=4,X162,IF(#REF!=5,X162*1/2,""))))),-3),"")</f>
        <v/>
      </c>
      <c r="AC162" s="124" t="str">
        <f t="shared" si="18"/>
        <v/>
      </c>
      <c r="AD162" s="128"/>
      <c r="AE162" s="129"/>
      <c r="AF162" s="130"/>
      <c r="AG162" s="119"/>
    </row>
    <row r="163" spans="1:33" s="4" customFormat="1" ht="30" hidden="1" customHeight="1" outlineLevel="2" x14ac:dyDescent="0.15">
      <c r="A163" s="114">
        <v>157</v>
      </c>
      <c r="B163" s="115"/>
      <c r="C163" s="116"/>
      <c r="D163" s="115"/>
      <c r="E163" s="117"/>
      <c r="F163" s="115"/>
      <c r="G163" s="115"/>
      <c r="H163" s="115"/>
      <c r="I163" s="118" t="str">
        <f>IFERROR(VLOOKUP(H163,事業区分!$B$9:$C$10,2,FALSE),"")</f>
        <v/>
      </c>
      <c r="J163" s="119"/>
      <c r="K163" s="120" t="str">
        <f>IFERROR(VLOOKUP(I163,補助率!$B$5:$C$5,2,FALSE),"")</f>
        <v/>
      </c>
      <c r="L163" s="120" t="str">
        <f>IFERROR(VLOOKUP(H163,事業区分!$B$9:$H$10,7,FALSE),"")</f>
        <v/>
      </c>
      <c r="M163" s="119"/>
      <c r="N163" s="115"/>
      <c r="O163" s="121"/>
      <c r="P163" s="121"/>
      <c r="Q163" s="122" t="str">
        <f t="shared" si="13"/>
        <v/>
      </c>
      <c r="R163" s="121"/>
      <c r="S163" s="121"/>
      <c r="T163" s="121" t="str">
        <f t="shared" si="14"/>
        <v/>
      </c>
      <c r="U163" s="123" t="str">
        <f t="shared" si="15"/>
        <v/>
      </c>
      <c r="V163" s="124" t="str">
        <f t="shared" si="16"/>
        <v/>
      </c>
      <c r="W163" s="121" t="str">
        <f t="shared" si="17"/>
        <v/>
      </c>
      <c r="X163" s="201" t="str" cm="1">
        <f t="array" ref="X163">IFERROR(_xlfn.IFS(L163=1,MIN(Q163,V163),L163=2,MIN(Q163,V163,W163),L163=4,MIN(MIN(Q163,V163)*K163,W163),L163=6,MIN(MIN(Q163,V163)*1/2,W163)),"")</f>
        <v/>
      </c>
      <c r="Y163" s="202" t="str" cm="1">
        <f t="array" ref="Y163">IFERROR(ROUNDDOWN(_xlfn.IFS(OR(L163=1,L163=2),X163*K163,L163=4,X163,L163=6,X163*2/3),-3),"")</f>
        <v/>
      </c>
      <c r="Z163" s="126"/>
      <c r="AA163" s="127"/>
      <c r="AB163" s="124" t="str">
        <f>IFERROR(ROUNDDOWN(IF(#REF!=1,X163*K163,IF(#REF!=2,X163*K163,IF(#REF!=3,X163*2/3,IF(#REF!=4,X163,IF(#REF!=5,X163*1/2,""))))),-3),"")</f>
        <v/>
      </c>
      <c r="AC163" s="124" t="str">
        <f t="shared" si="18"/>
        <v/>
      </c>
      <c r="AD163" s="128"/>
      <c r="AE163" s="129"/>
      <c r="AF163" s="130"/>
      <c r="AG163" s="119"/>
    </row>
    <row r="164" spans="1:33" s="4" customFormat="1" ht="30" hidden="1" customHeight="1" outlineLevel="2" x14ac:dyDescent="0.15">
      <c r="A164" s="114">
        <v>158</v>
      </c>
      <c r="B164" s="115"/>
      <c r="C164" s="116"/>
      <c r="D164" s="115"/>
      <c r="E164" s="117"/>
      <c r="F164" s="115"/>
      <c r="G164" s="115"/>
      <c r="H164" s="115"/>
      <c r="I164" s="118" t="str">
        <f>IFERROR(VLOOKUP(H164,事業区分!$B$9:$C$10,2,FALSE),"")</f>
        <v/>
      </c>
      <c r="J164" s="119"/>
      <c r="K164" s="120" t="str">
        <f>IFERROR(VLOOKUP(I164,補助率!$B$5:$C$5,2,FALSE),"")</f>
        <v/>
      </c>
      <c r="L164" s="120" t="str">
        <f>IFERROR(VLOOKUP(H164,事業区分!$B$9:$H$10,7,FALSE),"")</f>
        <v/>
      </c>
      <c r="M164" s="119"/>
      <c r="N164" s="115"/>
      <c r="O164" s="121"/>
      <c r="P164" s="121"/>
      <c r="Q164" s="122" t="str">
        <f t="shared" si="13"/>
        <v/>
      </c>
      <c r="R164" s="121"/>
      <c r="S164" s="121"/>
      <c r="T164" s="121" t="str">
        <f t="shared" si="14"/>
        <v/>
      </c>
      <c r="U164" s="123" t="str">
        <f t="shared" si="15"/>
        <v/>
      </c>
      <c r="V164" s="124" t="str">
        <f t="shared" si="16"/>
        <v/>
      </c>
      <c r="W164" s="121" t="str">
        <f t="shared" si="17"/>
        <v/>
      </c>
      <c r="X164" s="201" t="str" cm="1">
        <f t="array" ref="X164">IFERROR(_xlfn.IFS(L164=1,MIN(Q164,V164),L164=2,MIN(Q164,V164,W164),L164=4,MIN(MIN(Q164,V164)*K164,W164),L164=6,MIN(MIN(Q164,V164)*1/2,W164)),"")</f>
        <v/>
      </c>
      <c r="Y164" s="202" t="str" cm="1">
        <f t="array" ref="Y164">IFERROR(ROUNDDOWN(_xlfn.IFS(OR(L164=1,L164=2),X164*K164,L164=4,X164,L164=6,X164*2/3),-3),"")</f>
        <v/>
      </c>
      <c r="Z164" s="126"/>
      <c r="AA164" s="127"/>
      <c r="AB164" s="124" t="str">
        <f>IFERROR(ROUNDDOWN(IF(#REF!=1,X164*K164,IF(#REF!=2,X164*K164,IF(#REF!=3,X164*2/3,IF(#REF!=4,X164,IF(#REF!=5,X164*1/2,""))))),-3),"")</f>
        <v/>
      </c>
      <c r="AC164" s="124" t="str">
        <f t="shared" si="18"/>
        <v/>
      </c>
      <c r="AD164" s="128"/>
      <c r="AE164" s="129"/>
      <c r="AF164" s="130"/>
      <c r="AG164" s="119"/>
    </row>
    <row r="165" spans="1:33" s="4" customFormat="1" ht="30" hidden="1" customHeight="1" outlineLevel="2" x14ac:dyDescent="0.15">
      <c r="A165" s="114">
        <v>159</v>
      </c>
      <c r="B165" s="115"/>
      <c r="C165" s="116"/>
      <c r="D165" s="115"/>
      <c r="E165" s="117"/>
      <c r="F165" s="115"/>
      <c r="G165" s="115"/>
      <c r="H165" s="115"/>
      <c r="I165" s="118" t="str">
        <f>IFERROR(VLOOKUP(H165,事業区分!$B$9:$C$10,2,FALSE),"")</f>
        <v/>
      </c>
      <c r="J165" s="119"/>
      <c r="K165" s="120" t="str">
        <f>IFERROR(VLOOKUP(I165,補助率!$B$5:$C$5,2,FALSE),"")</f>
        <v/>
      </c>
      <c r="L165" s="120" t="str">
        <f>IFERROR(VLOOKUP(H165,事業区分!$B$9:$H$10,7,FALSE),"")</f>
        <v/>
      </c>
      <c r="M165" s="119"/>
      <c r="N165" s="115"/>
      <c r="O165" s="121"/>
      <c r="P165" s="121"/>
      <c r="Q165" s="122" t="str">
        <f t="shared" si="13"/>
        <v/>
      </c>
      <c r="R165" s="121"/>
      <c r="S165" s="121"/>
      <c r="T165" s="121" t="str">
        <f t="shared" si="14"/>
        <v/>
      </c>
      <c r="U165" s="123" t="str">
        <f t="shared" si="15"/>
        <v/>
      </c>
      <c r="V165" s="124" t="str">
        <f t="shared" si="16"/>
        <v/>
      </c>
      <c r="W165" s="121" t="str">
        <f t="shared" si="17"/>
        <v/>
      </c>
      <c r="X165" s="201" t="str" cm="1">
        <f t="array" ref="X165">IFERROR(_xlfn.IFS(L165=1,MIN(Q165,V165),L165=2,MIN(Q165,V165,W165),L165=4,MIN(MIN(Q165,V165)*K165,W165),L165=6,MIN(MIN(Q165,V165)*1/2,W165)),"")</f>
        <v/>
      </c>
      <c r="Y165" s="202" t="str" cm="1">
        <f t="array" ref="Y165">IFERROR(ROUNDDOWN(_xlfn.IFS(OR(L165=1,L165=2),X165*K165,L165=4,X165,L165=6,X165*2/3),-3),"")</f>
        <v/>
      </c>
      <c r="Z165" s="126"/>
      <c r="AA165" s="127"/>
      <c r="AB165" s="124" t="str">
        <f>IFERROR(ROUNDDOWN(IF(#REF!=1,X165*K165,IF(#REF!=2,X165*K165,IF(#REF!=3,X165*2/3,IF(#REF!=4,X165,IF(#REF!=5,X165*1/2,""))))),-3),"")</f>
        <v/>
      </c>
      <c r="AC165" s="124" t="str">
        <f t="shared" si="18"/>
        <v/>
      </c>
      <c r="AD165" s="128"/>
      <c r="AE165" s="129"/>
      <c r="AF165" s="130"/>
      <c r="AG165" s="119"/>
    </row>
    <row r="166" spans="1:33" s="4" customFormat="1" ht="30" hidden="1" customHeight="1" outlineLevel="2" x14ac:dyDescent="0.15">
      <c r="A166" s="114">
        <v>160</v>
      </c>
      <c r="B166" s="115"/>
      <c r="C166" s="116"/>
      <c r="D166" s="115"/>
      <c r="E166" s="117"/>
      <c r="F166" s="115"/>
      <c r="G166" s="115"/>
      <c r="H166" s="115"/>
      <c r="I166" s="118" t="str">
        <f>IFERROR(VLOOKUP(H166,事業区分!$B$9:$C$10,2,FALSE),"")</f>
        <v/>
      </c>
      <c r="J166" s="119"/>
      <c r="K166" s="120" t="str">
        <f>IFERROR(VLOOKUP(I166,補助率!$B$5:$C$5,2,FALSE),"")</f>
        <v/>
      </c>
      <c r="L166" s="120" t="str">
        <f>IFERROR(VLOOKUP(H166,事業区分!$B$9:$H$10,7,FALSE),"")</f>
        <v/>
      </c>
      <c r="M166" s="119"/>
      <c r="N166" s="115"/>
      <c r="O166" s="121"/>
      <c r="P166" s="121"/>
      <c r="Q166" s="122" t="str">
        <f t="shared" si="13"/>
        <v/>
      </c>
      <c r="R166" s="121"/>
      <c r="S166" s="121"/>
      <c r="T166" s="121" t="str">
        <f t="shared" si="14"/>
        <v/>
      </c>
      <c r="U166" s="123" t="str">
        <f t="shared" si="15"/>
        <v/>
      </c>
      <c r="V166" s="124" t="str">
        <f t="shared" si="16"/>
        <v/>
      </c>
      <c r="W166" s="121" t="str">
        <f t="shared" si="17"/>
        <v/>
      </c>
      <c r="X166" s="201" t="str" cm="1">
        <f t="array" ref="X166">IFERROR(_xlfn.IFS(L166=1,MIN(Q166,V166),L166=2,MIN(Q166,V166,W166),L166=4,MIN(MIN(Q166,V166)*K166,W166),L166=6,MIN(MIN(Q166,V166)*1/2,W166)),"")</f>
        <v/>
      </c>
      <c r="Y166" s="202" t="str" cm="1">
        <f t="array" ref="Y166">IFERROR(ROUNDDOWN(_xlfn.IFS(OR(L166=1,L166=2),X166*K166,L166=4,X166,L166=6,X166*2/3),-3),"")</f>
        <v/>
      </c>
      <c r="Z166" s="126"/>
      <c r="AA166" s="127"/>
      <c r="AB166" s="124" t="str">
        <f>IFERROR(ROUNDDOWN(IF(#REF!=1,X166*K166,IF(#REF!=2,X166*K166,IF(#REF!=3,X166*2/3,IF(#REF!=4,X166,IF(#REF!=5,X166*1/2,""))))),-3),"")</f>
        <v/>
      </c>
      <c r="AC166" s="124" t="str">
        <f t="shared" si="18"/>
        <v/>
      </c>
      <c r="AD166" s="128"/>
      <c r="AE166" s="129"/>
      <c r="AF166" s="130"/>
      <c r="AG166" s="119"/>
    </row>
    <row r="167" spans="1:33" s="4" customFormat="1" ht="30" hidden="1" customHeight="1" outlineLevel="2" x14ac:dyDescent="0.15">
      <c r="A167" s="114">
        <v>161</v>
      </c>
      <c r="B167" s="115"/>
      <c r="C167" s="116"/>
      <c r="D167" s="115"/>
      <c r="E167" s="117"/>
      <c r="F167" s="115"/>
      <c r="G167" s="115"/>
      <c r="H167" s="115"/>
      <c r="I167" s="118" t="str">
        <f>IFERROR(VLOOKUP(H167,事業区分!$B$9:$C$10,2,FALSE),"")</f>
        <v/>
      </c>
      <c r="J167" s="119"/>
      <c r="K167" s="120" t="str">
        <f>IFERROR(VLOOKUP(I167,補助率!$B$5:$C$5,2,FALSE),"")</f>
        <v/>
      </c>
      <c r="L167" s="120" t="str">
        <f>IFERROR(VLOOKUP(H167,事業区分!$B$9:$H$10,7,FALSE),"")</f>
        <v/>
      </c>
      <c r="M167" s="119"/>
      <c r="N167" s="115"/>
      <c r="O167" s="121"/>
      <c r="P167" s="121"/>
      <c r="Q167" s="122" t="str">
        <f t="shared" si="13"/>
        <v/>
      </c>
      <c r="R167" s="121"/>
      <c r="S167" s="121"/>
      <c r="T167" s="121" t="str">
        <f t="shared" si="14"/>
        <v/>
      </c>
      <c r="U167" s="123" t="str">
        <f t="shared" si="15"/>
        <v/>
      </c>
      <c r="V167" s="124" t="str">
        <f t="shared" si="16"/>
        <v/>
      </c>
      <c r="W167" s="121" t="str">
        <f t="shared" si="17"/>
        <v/>
      </c>
      <c r="X167" s="201" t="str" cm="1">
        <f t="array" ref="X167">IFERROR(_xlfn.IFS(L167=1,MIN(Q167,V167),L167=2,MIN(Q167,V167,W167),L167=4,MIN(MIN(Q167,V167)*K167,W167),L167=6,MIN(MIN(Q167,V167)*1/2,W167)),"")</f>
        <v/>
      </c>
      <c r="Y167" s="202" t="str" cm="1">
        <f t="array" ref="Y167">IFERROR(ROUNDDOWN(_xlfn.IFS(OR(L167=1,L167=2),X167*K167,L167=4,X167,L167=6,X167*2/3),-3),"")</f>
        <v/>
      </c>
      <c r="Z167" s="126"/>
      <c r="AA167" s="127"/>
      <c r="AB167" s="124" t="str">
        <f>IFERROR(ROUNDDOWN(IF(#REF!=1,X167*K167,IF(#REF!=2,X167*K167,IF(#REF!=3,X167*2/3,IF(#REF!=4,X167,IF(#REF!=5,X167*1/2,""))))),-3),"")</f>
        <v/>
      </c>
      <c r="AC167" s="124" t="str">
        <f t="shared" si="18"/>
        <v/>
      </c>
      <c r="AD167" s="128"/>
      <c r="AE167" s="129"/>
      <c r="AF167" s="130"/>
      <c r="AG167" s="119"/>
    </row>
    <row r="168" spans="1:33" s="4" customFormat="1" ht="30" hidden="1" customHeight="1" outlineLevel="2" x14ac:dyDescent="0.15">
      <c r="A168" s="114">
        <v>162</v>
      </c>
      <c r="B168" s="115"/>
      <c r="C168" s="116"/>
      <c r="D168" s="115"/>
      <c r="E168" s="117"/>
      <c r="F168" s="115"/>
      <c r="G168" s="115"/>
      <c r="H168" s="115"/>
      <c r="I168" s="118" t="str">
        <f>IFERROR(VLOOKUP(H168,事業区分!$B$9:$C$10,2,FALSE),"")</f>
        <v/>
      </c>
      <c r="J168" s="119"/>
      <c r="K168" s="120" t="str">
        <f>IFERROR(VLOOKUP(I168,補助率!$B$5:$C$5,2,FALSE),"")</f>
        <v/>
      </c>
      <c r="L168" s="120" t="str">
        <f>IFERROR(VLOOKUP(H168,事業区分!$B$9:$H$10,7,FALSE),"")</f>
        <v/>
      </c>
      <c r="M168" s="119"/>
      <c r="N168" s="115"/>
      <c r="O168" s="121"/>
      <c r="P168" s="121"/>
      <c r="Q168" s="122" t="str">
        <f t="shared" si="13"/>
        <v/>
      </c>
      <c r="R168" s="121"/>
      <c r="S168" s="121"/>
      <c r="T168" s="121" t="str">
        <f t="shared" si="14"/>
        <v/>
      </c>
      <c r="U168" s="123" t="str">
        <f t="shared" si="15"/>
        <v/>
      </c>
      <c r="V168" s="124" t="str">
        <f t="shared" si="16"/>
        <v/>
      </c>
      <c r="W168" s="121" t="str">
        <f t="shared" si="17"/>
        <v/>
      </c>
      <c r="X168" s="201" t="str" cm="1">
        <f t="array" ref="X168">IFERROR(_xlfn.IFS(L168=1,MIN(Q168,V168),L168=2,MIN(Q168,V168,W168),L168=4,MIN(MIN(Q168,V168)*K168,W168),L168=6,MIN(MIN(Q168,V168)*1/2,W168)),"")</f>
        <v/>
      </c>
      <c r="Y168" s="202" t="str" cm="1">
        <f t="array" ref="Y168">IFERROR(ROUNDDOWN(_xlfn.IFS(OR(L168=1,L168=2),X168*K168,L168=4,X168,L168=6,X168*2/3),-3),"")</f>
        <v/>
      </c>
      <c r="Z168" s="126"/>
      <c r="AA168" s="127"/>
      <c r="AB168" s="124" t="str">
        <f>IFERROR(ROUNDDOWN(IF(#REF!=1,X168*K168,IF(#REF!=2,X168*K168,IF(#REF!=3,X168*2/3,IF(#REF!=4,X168,IF(#REF!=5,X168*1/2,""))))),-3),"")</f>
        <v/>
      </c>
      <c r="AC168" s="124" t="str">
        <f t="shared" si="18"/>
        <v/>
      </c>
      <c r="AD168" s="128"/>
      <c r="AE168" s="129"/>
      <c r="AF168" s="130"/>
      <c r="AG168" s="119"/>
    </row>
    <row r="169" spans="1:33" s="4" customFormat="1" ht="30" hidden="1" customHeight="1" outlineLevel="2" x14ac:dyDescent="0.15">
      <c r="A169" s="114">
        <v>163</v>
      </c>
      <c r="B169" s="115"/>
      <c r="C169" s="116"/>
      <c r="D169" s="115"/>
      <c r="E169" s="117"/>
      <c r="F169" s="115"/>
      <c r="G169" s="115"/>
      <c r="H169" s="115"/>
      <c r="I169" s="118" t="str">
        <f>IFERROR(VLOOKUP(H169,事業区分!$B$9:$C$10,2,FALSE),"")</f>
        <v/>
      </c>
      <c r="J169" s="119"/>
      <c r="K169" s="120" t="str">
        <f>IFERROR(VLOOKUP(I169,補助率!$B$5:$C$5,2,FALSE),"")</f>
        <v/>
      </c>
      <c r="L169" s="120" t="str">
        <f>IFERROR(VLOOKUP(H169,事業区分!$B$9:$H$10,7,FALSE),"")</f>
        <v/>
      </c>
      <c r="M169" s="119"/>
      <c r="N169" s="115"/>
      <c r="O169" s="121"/>
      <c r="P169" s="121"/>
      <c r="Q169" s="122" t="str">
        <f t="shared" si="13"/>
        <v/>
      </c>
      <c r="R169" s="121"/>
      <c r="S169" s="121"/>
      <c r="T169" s="121" t="str">
        <f t="shared" si="14"/>
        <v/>
      </c>
      <c r="U169" s="123" t="str">
        <f t="shared" si="15"/>
        <v/>
      </c>
      <c r="V169" s="124" t="str">
        <f t="shared" si="16"/>
        <v/>
      </c>
      <c r="W169" s="121" t="str">
        <f t="shared" si="17"/>
        <v/>
      </c>
      <c r="X169" s="201" t="str" cm="1">
        <f t="array" ref="X169">IFERROR(_xlfn.IFS(L169=1,MIN(Q169,V169),L169=2,MIN(Q169,V169,W169),L169=4,MIN(MIN(Q169,V169)*K169,W169),L169=6,MIN(MIN(Q169,V169)*1/2,W169)),"")</f>
        <v/>
      </c>
      <c r="Y169" s="202" t="str" cm="1">
        <f t="array" ref="Y169">IFERROR(ROUNDDOWN(_xlfn.IFS(OR(L169=1,L169=2),X169*K169,L169=4,X169,L169=6,X169*2/3),-3),"")</f>
        <v/>
      </c>
      <c r="Z169" s="126"/>
      <c r="AA169" s="127"/>
      <c r="AB169" s="124" t="str">
        <f>IFERROR(ROUNDDOWN(IF(#REF!=1,X169*K169,IF(#REF!=2,X169*K169,IF(#REF!=3,X169*2/3,IF(#REF!=4,X169,IF(#REF!=5,X169*1/2,""))))),-3),"")</f>
        <v/>
      </c>
      <c r="AC169" s="124" t="str">
        <f t="shared" si="18"/>
        <v/>
      </c>
      <c r="AD169" s="128"/>
      <c r="AE169" s="129"/>
      <c r="AF169" s="130"/>
      <c r="AG169" s="119"/>
    </row>
    <row r="170" spans="1:33" s="4" customFormat="1" ht="30" hidden="1" customHeight="1" outlineLevel="2" x14ac:dyDescent="0.15">
      <c r="A170" s="114">
        <v>164</v>
      </c>
      <c r="B170" s="115"/>
      <c r="C170" s="116"/>
      <c r="D170" s="115"/>
      <c r="E170" s="117"/>
      <c r="F170" s="115"/>
      <c r="G170" s="115"/>
      <c r="H170" s="115"/>
      <c r="I170" s="118" t="str">
        <f>IFERROR(VLOOKUP(H170,事業区分!$B$9:$C$10,2,FALSE),"")</f>
        <v/>
      </c>
      <c r="J170" s="119"/>
      <c r="K170" s="120" t="str">
        <f>IFERROR(VLOOKUP(I170,補助率!$B$5:$C$5,2,FALSE),"")</f>
        <v/>
      </c>
      <c r="L170" s="120" t="str">
        <f>IFERROR(VLOOKUP(H170,事業区分!$B$9:$H$10,7,FALSE),"")</f>
        <v/>
      </c>
      <c r="M170" s="119"/>
      <c r="N170" s="115"/>
      <c r="O170" s="121"/>
      <c r="P170" s="121"/>
      <c r="Q170" s="122" t="str">
        <f t="shared" si="13"/>
        <v/>
      </c>
      <c r="R170" s="121"/>
      <c r="S170" s="121"/>
      <c r="T170" s="121" t="str">
        <f t="shared" si="14"/>
        <v/>
      </c>
      <c r="U170" s="123" t="str">
        <f t="shared" si="15"/>
        <v/>
      </c>
      <c r="V170" s="124" t="str">
        <f t="shared" si="16"/>
        <v/>
      </c>
      <c r="W170" s="121" t="str">
        <f t="shared" si="17"/>
        <v/>
      </c>
      <c r="X170" s="201" t="str" cm="1">
        <f t="array" ref="X170">IFERROR(_xlfn.IFS(L170=1,MIN(Q170,V170),L170=2,MIN(Q170,V170,W170),L170=4,MIN(MIN(Q170,V170)*K170,W170),L170=6,MIN(MIN(Q170,V170)*1/2,W170)),"")</f>
        <v/>
      </c>
      <c r="Y170" s="202" t="str" cm="1">
        <f t="array" ref="Y170">IFERROR(ROUNDDOWN(_xlfn.IFS(OR(L170=1,L170=2),X170*K170,L170=4,X170,L170=6,X170*2/3),-3),"")</f>
        <v/>
      </c>
      <c r="Z170" s="126"/>
      <c r="AA170" s="127"/>
      <c r="AB170" s="124" t="str">
        <f>IFERROR(ROUNDDOWN(IF(#REF!=1,X170*K170,IF(#REF!=2,X170*K170,IF(#REF!=3,X170*2/3,IF(#REF!=4,X170,IF(#REF!=5,X170*1/2,""))))),-3),"")</f>
        <v/>
      </c>
      <c r="AC170" s="124" t="str">
        <f t="shared" si="18"/>
        <v/>
      </c>
      <c r="AD170" s="128"/>
      <c r="AE170" s="129"/>
      <c r="AF170" s="130"/>
      <c r="AG170" s="119"/>
    </row>
    <row r="171" spans="1:33" s="4" customFormat="1" ht="30" hidden="1" customHeight="1" outlineLevel="2" x14ac:dyDescent="0.15">
      <c r="A171" s="114">
        <v>165</v>
      </c>
      <c r="B171" s="115"/>
      <c r="C171" s="116"/>
      <c r="D171" s="115"/>
      <c r="E171" s="117"/>
      <c r="F171" s="115"/>
      <c r="G171" s="115"/>
      <c r="H171" s="115"/>
      <c r="I171" s="118" t="str">
        <f>IFERROR(VLOOKUP(H171,事業区分!$B$9:$C$10,2,FALSE),"")</f>
        <v/>
      </c>
      <c r="J171" s="119"/>
      <c r="K171" s="120" t="str">
        <f>IFERROR(VLOOKUP(I171,補助率!$B$5:$C$5,2,FALSE),"")</f>
        <v/>
      </c>
      <c r="L171" s="120" t="str">
        <f>IFERROR(VLOOKUP(H171,事業区分!$B$9:$H$10,7,FALSE),"")</f>
        <v/>
      </c>
      <c r="M171" s="119"/>
      <c r="N171" s="115"/>
      <c r="O171" s="121"/>
      <c r="P171" s="121"/>
      <c r="Q171" s="122" t="str">
        <f t="shared" si="13"/>
        <v/>
      </c>
      <c r="R171" s="121"/>
      <c r="S171" s="121"/>
      <c r="T171" s="121" t="str">
        <f t="shared" si="14"/>
        <v/>
      </c>
      <c r="U171" s="123" t="str">
        <f t="shared" si="15"/>
        <v/>
      </c>
      <c r="V171" s="124" t="str">
        <f t="shared" si="16"/>
        <v/>
      </c>
      <c r="W171" s="121" t="str">
        <f t="shared" si="17"/>
        <v/>
      </c>
      <c r="X171" s="201" t="str" cm="1">
        <f t="array" ref="X171">IFERROR(_xlfn.IFS(L171=1,MIN(Q171,V171),L171=2,MIN(Q171,V171,W171),L171=4,MIN(MIN(Q171,V171)*K171,W171),L171=6,MIN(MIN(Q171,V171)*1/2,W171)),"")</f>
        <v/>
      </c>
      <c r="Y171" s="202" t="str" cm="1">
        <f t="array" ref="Y171">IFERROR(ROUNDDOWN(_xlfn.IFS(OR(L171=1,L171=2),X171*K171,L171=4,X171,L171=6,X171*2/3),-3),"")</f>
        <v/>
      </c>
      <c r="Z171" s="126"/>
      <c r="AA171" s="127"/>
      <c r="AB171" s="124" t="str">
        <f>IFERROR(ROUNDDOWN(IF(#REF!=1,X171*K171,IF(#REF!=2,X171*K171,IF(#REF!=3,X171*2/3,IF(#REF!=4,X171,IF(#REF!=5,X171*1/2,""))))),-3),"")</f>
        <v/>
      </c>
      <c r="AC171" s="124" t="str">
        <f t="shared" si="18"/>
        <v/>
      </c>
      <c r="AD171" s="128"/>
      <c r="AE171" s="129"/>
      <c r="AF171" s="130"/>
      <c r="AG171" s="119"/>
    </row>
    <row r="172" spans="1:33" s="4" customFormat="1" ht="30" hidden="1" customHeight="1" outlineLevel="2" x14ac:dyDescent="0.15">
      <c r="A172" s="114">
        <v>166</v>
      </c>
      <c r="B172" s="115"/>
      <c r="C172" s="116"/>
      <c r="D172" s="115"/>
      <c r="E172" s="117"/>
      <c r="F172" s="115"/>
      <c r="G172" s="115"/>
      <c r="H172" s="115"/>
      <c r="I172" s="118" t="str">
        <f>IFERROR(VLOOKUP(H172,事業区分!$B$9:$C$10,2,FALSE),"")</f>
        <v/>
      </c>
      <c r="J172" s="119"/>
      <c r="K172" s="120" t="str">
        <f>IFERROR(VLOOKUP(I172,補助率!$B$5:$C$5,2,FALSE),"")</f>
        <v/>
      </c>
      <c r="L172" s="120" t="str">
        <f>IFERROR(VLOOKUP(H172,事業区分!$B$9:$H$10,7,FALSE),"")</f>
        <v/>
      </c>
      <c r="M172" s="119"/>
      <c r="N172" s="115"/>
      <c r="O172" s="121"/>
      <c r="P172" s="121"/>
      <c r="Q172" s="122" t="str">
        <f t="shared" si="13"/>
        <v/>
      </c>
      <c r="R172" s="121"/>
      <c r="S172" s="121"/>
      <c r="T172" s="121" t="str">
        <f t="shared" si="14"/>
        <v/>
      </c>
      <c r="U172" s="123" t="str">
        <f t="shared" si="15"/>
        <v/>
      </c>
      <c r="V172" s="124" t="str">
        <f t="shared" si="16"/>
        <v/>
      </c>
      <c r="W172" s="121" t="str">
        <f t="shared" si="17"/>
        <v/>
      </c>
      <c r="X172" s="201" t="str" cm="1">
        <f t="array" ref="X172">IFERROR(_xlfn.IFS(L172=1,MIN(Q172,V172),L172=2,MIN(Q172,V172,W172),L172=4,MIN(MIN(Q172,V172)*K172,W172),L172=6,MIN(MIN(Q172,V172)*1/2,W172)),"")</f>
        <v/>
      </c>
      <c r="Y172" s="202" t="str" cm="1">
        <f t="array" ref="Y172">IFERROR(ROUNDDOWN(_xlfn.IFS(OR(L172=1,L172=2),X172*K172,L172=4,X172,L172=6,X172*2/3),-3),"")</f>
        <v/>
      </c>
      <c r="Z172" s="126"/>
      <c r="AA172" s="127"/>
      <c r="AB172" s="124" t="str">
        <f>IFERROR(ROUNDDOWN(IF(#REF!=1,X172*K172,IF(#REF!=2,X172*K172,IF(#REF!=3,X172*2/3,IF(#REF!=4,X172,IF(#REF!=5,X172*1/2,""))))),-3),"")</f>
        <v/>
      </c>
      <c r="AC172" s="124" t="str">
        <f t="shared" si="18"/>
        <v/>
      </c>
      <c r="AD172" s="128"/>
      <c r="AE172" s="129"/>
      <c r="AF172" s="130"/>
      <c r="AG172" s="119"/>
    </row>
    <row r="173" spans="1:33" s="4" customFormat="1" ht="30" hidden="1" customHeight="1" outlineLevel="2" x14ac:dyDescent="0.15">
      <c r="A173" s="114">
        <v>167</v>
      </c>
      <c r="B173" s="115"/>
      <c r="C173" s="116"/>
      <c r="D173" s="115"/>
      <c r="E173" s="117"/>
      <c r="F173" s="115"/>
      <c r="G173" s="115"/>
      <c r="H173" s="115"/>
      <c r="I173" s="118" t="str">
        <f>IFERROR(VLOOKUP(H173,事業区分!$B$9:$C$10,2,FALSE),"")</f>
        <v/>
      </c>
      <c r="J173" s="119"/>
      <c r="K173" s="120" t="str">
        <f>IFERROR(VLOOKUP(I173,補助率!$B$5:$C$5,2,FALSE),"")</f>
        <v/>
      </c>
      <c r="L173" s="120" t="str">
        <f>IFERROR(VLOOKUP(H173,事業区分!$B$9:$H$10,7,FALSE),"")</f>
        <v/>
      </c>
      <c r="M173" s="119"/>
      <c r="N173" s="115"/>
      <c r="O173" s="121"/>
      <c r="P173" s="121"/>
      <c r="Q173" s="122" t="str">
        <f t="shared" si="13"/>
        <v/>
      </c>
      <c r="R173" s="121"/>
      <c r="S173" s="121"/>
      <c r="T173" s="121" t="str">
        <f t="shared" si="14"/>
        <v/>
      </c>
      <c r="U173" s="123" t="str">
        <f t="shared" si="15"/>
        <v/>
      </c>
      <c r="V173" s="124" t="str">
        <f t="shared" si="16"/>
        <v/>
      </c>
      <c r="W173" s="121" t="str">
        <f t="shared" si="17"/>
        <v/>
      </c>
      <c r="X173" s="201" t="str" cm="1">
        <f t="array" ref="X173">IFERROR(_xlfn.IFS(L173=1,MIN(Q173,V173),L173=2,MIN(Q173,V173,W173),L173=4,MIN(MIN(Q173,V173)*K173,W173),L173=6,MIN(MIN(Q173,V173)*1/2,W173)),"")</f>
        <v/>
      </c>
      <c r="Y173" s="202" t="str" cm="1">
        <f t="array" ref="Y173">IFERROR(ROUNDDOWN(_xlfn.IFS(OR(L173=1,L173=2),X173*K173,L173=4,X173,L173=6,X173*2/3),-3),"")</f>
        <v/>
      </c>
      <c r="Z173" s="126"/>
      <c r="AA173" s="127"/>
      <c r="AB173" s="124" t="str">
        <f>IFERROR(ROUNDDOWN(IF(#REF!=1,X173*K173,IF(#REF!=2,X173*K173,IF(#REF!=3,X173*2/3,IF(#REF!=4,X173,IF(#REF!=5,X173*1/2,""))))),-3),"")</f>
        <v/>
      </c>
      <c r="AC173" s="124" t="str">
        <f t="shared" si="18"/>
        <v/>
      </c>
      <c r="AD173" s="128"/>
      <c r="AE173" s="129"/>
      <c r="AF173" s="130"/>
      <c r="AG173" s="119"/>
    </row>
    <row r="174" spans="1:33" s="4" customFormat="1" ht="30" hidden="1" customHeight="1" outlineLevel="2" x14ac:dyDescent="0.15">
      <c r="A174" s="114">
        <v>168</v>
      </c>
      <c r="B174" s="115"/>
      <c r="C174" s="116"/>
      <c r="D174" s="115"/>
      <c r="E174" s="117"/>
      <c r="F174" s="115"/>
      <c r="G174" s="115"/>
      <c r="H174" s="115"/>
      <c r="I174" s="118" t="str">
        <f>IFERROR(VLOOKUP(H174,事業区分!$B$9:$C$10,2,FALSE),"")</f>
        <v/>
      </c>
      <c r="J174" s="119"/>
      <c r="K174" s="120" t="str">
        <f>IFERROR(VLOOKUP(I174,補助率!$B$5:$C$5,2,FALSE),"")</f>
        <v/>
      </c>
      <c r="L174" s="120" t="str">
        <f>IFERROR(VLOOKUP(H174,事業区分!$B$9:$H$10,7,FALSE),"")</f>
        <v/>
      </c>
      <c r="M174" s="119"/>
      <c r="N174" s="115"/>
      <c r="O174" s="121"/>
      <c r="P174" s="121"/>
      <c r="Q174" s="122" t="str">
        <f t="shared" si="13"/>
        <v/>
      </c>
      <c r="R174" s="121"/>
      <c r="S174" s="121"/>
      <c r="T174" s="121" t="str">
        <f t="shared" si="14"/>
        <v/>
      </c>
      <c r="U174" s="123" t="str">
        <f t="shared" si="15"/>
        <v/>
      </c>
      <c r="V174" s="124" t="str">
        <f t="shared" si="16"/>
        <v/>
      </c>
      <c r="W174" s="121" t="str">
        <f t="shared" si="17"/>
        <v/>
      </c>
      <c r="X174" s="201" t="str" cm="1">
        <f t="array" ref="X174">IFERROR(_xlfn.IFS(L174=1,MIN(Q174,V174),L174=2,MIN(Q174,V174,W174),L174=4,MIN(MIN(Q174,V174)*K174,W174),L174=6,MIN(MIN(Q174,V174)*1/2,W174)),"")</f>
        <v/>
      </c>
      <c r="Y174" s="202" t="str" cm="1">
        <f t="array" ref="Y174">IFERROR(ROUNDDOWN(_xlfn.IFS(OR(L174=1,L174=2),X174*K174,L174=4,X174,L174=6,X174*2/3),-3),"")</f>
        <v/>
      </c>
      <c r="Z174" s="126"/>
      <c r="AA174" s="127"/>
      <c r="AB174" s="124" t="str">
        <f>IFERROR(ROUNDDOWN(IF(#REF!=1,X174*K174,IF(#REF!=2,X174*K174,IF(#REF!=3,X174*2/3,IF(#REF!=4,X174,IF(#REF!=5,X174*1/2,""))))),-3),"")</f>
        <v/>
      </c>
      <c r="AC174" s="124" t="str">
        <f t="shared" si="18"/>
        <v/>
      </c>
      <c r="AD174" s="128"/>
      <c r="AE174" s="129"/>
      <c r="AF174" s="130"/>
      <c r="AG174" s="119"/>
    </row>
    <row r="175" spans="1:33" s="4" customFormat="1" ht="30" hidden="1" customHeight="1" outlineLevel="2" x14ac:dyDescent="0.15">
      <c r="A175" s="114">
        <v>169</v>
      </c>
      <c r="B175" s="115"/>
      <c r="C175" s="116"/>
      <c r="D175" s="115"/>
      <c r="E175" s="117"/>
      <c r="F175" s="115"/>
      <c r="G175" s="115"/>
      <c r="H175" s="115"/>
      <c r="I175" s="118" t="str">
        <f>IFERROR(VLOOKUP(H175,事業区分!$B$9:$C$10,2,FALSE),"")</f>
        <v/>
      </c>
      <c r="J175" s="119"/>
      <c r="K175" s="120" t="str">
        <f>IFERROR(VLOOKUP(I175,補助率!$B$5:$C$5,2,FALSE),"")</f>
        <v/>
      </c>
      <c r="L175" s="120" t="str">
        <f>IFERROR(VLOOKUP(H175,事業区分!$B$9:$H$10,7,FALSE),"")</f>
        <v/>
      </c>
      <c r="M175" s="119"/>
      <c r="N175" s="115"/>
      <c r="O175" s="121"/>
      <c r="P175" s="121"/>
      <c r="Q175" s="122" t="str">
        <f t="shared" si="13"/>
        <v/>
      </c>
      <c r="R175" s="121"/>
      <c r="S175" s="121"/>
      <c r="T175" s="121" t="str">
        <f t="shared" si="14"/>
        <v/>
      </c>
      <c r="U175" s="123" t="str">
        <f t="shared" si="15"/>
        <v/>
      </c>
      <c r="V175" s="124" t="str">
        <f t="shared" si="16"/>
        <v/>
      </c>
      <c r="W175" s="121" t="str">
        <f t="shared" si="17"/>
        <v/>
      </c>
      <c r="X175" s="201" t="str" cm="1">
        <f t="array" ref="X175">IFERROR(_xlfn.IFS(L175=1,MIN(Q175,V175),L175=2,MIN(Q175,V175,W175),L175=4,MIN(MIN(Q175,V175)*K175,W175),L175=6,MIN(MIN(Q175,V175)*1/2,W175)),"")</f>
        <v/>
      </c>
      <c r="Y175" s="202" t="str" cm="1">
        <f t="array" ref="Y175">IFERROR(ROUNDDOWN(_xlfn.IFS(OR(L175=1,L175=2),X175*K175,L175=4,X175,L175=6,X175*2/3),-3),"")</f>
        <v/>
      </c>
      <c r="Z175" s="126"/>
      <c r="AA175" s="127"/>
      <c r="AB175" s="124" t="str">
        <f>IFERROR(ROUNDDOWN(IF(#REF!=1,X175*K175,IF(#REF!=2,X175*K175,IF(#REF!=3,X175*2/3,IF(#REF!=4,X175,IF(#REF!=5,X175*1/2,""))))),-3),"")</f>
        <v/>
      </c>
      <c r="AC175" s="124" t="str">
        <f t="shared" si="18"/>
        <v/>
      </c>
      <c r="AD175" s="128"/>
      <c r="AE175" s="129"/>
      <c r="AF175" s="130"/>
      <c r="AG175" s="119"/>
    </row>
    <row r="176" spans="1:33" s="4" customFormat="1" ht="30" hidden="1" customHeight="1" outlineLevel="2" x14ac:dyDescent="0.15">
      <c r="A176" s="114">
        <v>170</v>
      </c>
      <c r="B176" s="115"/>
      <c r="C176" s="116"/>
      <c r="D176" s="115"/>
      <c r="E176" s="117"/>
      <c r="F176" s="115"/>
      <c r="G176" s="115"/>
      <c r="H176" s="115"/>
      <c r="I176" s="118" t="str">
        <f>IFERROR(VLOOKUP(H176,事業区分!$B$9:$C$10,2,FALSE),"")</f>
        <v/>
      </c>
      <c r="J176" s="119"/>
      <c r="K176" s="120" t="str">
        <f>IFERROR(VLOOKUP(I176,補助率!$B$5:$C$5,2,FALSE),"")</f>
        <v/>
      </c>
      <c r="L176" s="120" t="str">
        <f>IFERROR(VLOOKUP(H176,事業区分!$B$9:$H$10,7,FALSE),"")</f>
        <v/>
      </c>
      <c r="M176" s="119"/>
      <c r="N176" s="115"/>
      <c r="O176" s="121"/>
      <c r="P176" s="121"/>
      <c r="Q176" s="122" t="str">
        <f t="shared" si="13"/>
        <v/>
      </c>
      <c r="R176" s="121"/>
      <c r="S176" s="121"/>
      <c r="T176" s="121" t="str">
        <f t="shared" si="14"/>
        <v/>
      </c>
      <c r="U176" s="123" t="str">
        <f t="shared" si="15"/>
        <v/>
      </c>
      <c r="V176" s="124" t="str">
        <f t="shared" si="16"/>
        <v/>
      </c>
      <c r="W176" s="121" t="str">
        <f t="shared" si="17"/>
        <v/>
      </c>
      <c r="X176" s="201" t="str" cm="1">
        <f t="array" ref="X176">IFERROR(_xlfn.IFS(L176=1,MIN(Q176,V176),L176=2,MIN(Q176,V176,W176),L176=4,MIN(MIN(Q176,V176)*K176,W176),L176=6,MIN(MIN(Q176,V176)*1/2,W176)),"")</f>
        <v/>
      </c>
      <c r="Y176" s="202" t="str" cm="1">
        <f t="array" ref="Y176">IFERROR(ROUNDDOWN(_xlfn.IFS(OR(L176=1,L176=2),X176*K176,L176=4,X176,L176=6,X176*2/3),-3),"")</f>
        <v/>
      </c>
      <c r="Z176" s="126"/>
      <c r="AA176" s="127"/>
      <c r="AB176" s="124" t="str">
        <f>IFERROR(ROUNDDOWN(IF(#REF!=1,X176*K176,IF(#REF!=2,X176*K176,IF(#REF!=3,X176*2/3,IF(#REF!=4,X176,IF(#REF!=5,X176*1/2,""))))),-3),"")</f>
        <v/>
      </c>
      <c r="AC176" s="124" t="str">
        <f t="shared" si="18"/>
        <v/>
      </c>
      <c r="AD176" s="128"/>
      <c r="AE176" s="129"/>
      <c r="AF176" s="130"/>
      <c r="AG176" s="119"/>
    </row>
    <row r="177" spans="1:33" s="4" customFormat="1" ht="30" hidden="1" customHeight="1" outlineLevel="2" x14ac:dyDescent="0.15">
      <c r="A177" s="114">
        <v>171</v>
      </c>
      <c r="B177" s="115"/>
      <c r="C177" s="116"/>
      <c r="D177" s="115"/>
      <c r="E177" s="117"/>
      <c r="F177" s="115"/>
      <c r="G177" s="115"/>
      <c r="H177" s="115"/>
      <c r="I177" s="118" t="str">
        <f>IFERROR(VLOOKUP(H177,事業区分!$B$9:$C$10,2,FALSE),"")</f>
        <v/>
      </c>
      <c r="J177" s="119"/>
      <c r="K177" s="120" t="str">
        <f>IFERROR(VLOOKUP(I177,補助率!$B$5:$C$5,2,FALSE),"")</f>
        <v/>
      </c>
      <c r="L177" s="120" t="str">
        <f>IFERROR(VLOOKUP(H177,事業区分!$B$9:$H$10,7,FALSE),"")</f>
        <v/>
      </c>
      <c r="M177" s="119"/>
      <c r="N177" s="115"/>
      <c r="O177" s="121"/>
      <c r="P177" s="121"/>
      <c r="Q177" s="122" t="str">
        <f t="shared" si="13"/>
        <v/>
      </c>
      <c r="R177" s="121"/>
      <c r="S177" s="121"/>
      <c r="T177" s="121" t="str">
        <f t="shared" si="14"/>
        <v/>
      </c>
      <c r="U177" s="123" t="str">
        <f t="shared" si="15"/>
        <v/>
      </c>
      <c r="V177" s="124" t="str">
        <f t="shared" si="16"/>
        <v/>
      </c>
      <c r="W177" s="121" t="str">
        <f t="shared" si="17"/>
        <v/>
      </c>
      <c r="X177" s="201" t="str" cm="1">
        <f t="array" ref="X177">IFERROR(_xlfn.IFS(L177=1,MIN(Q177,V177),L177=2,MIN(Q177,V177,W177),L177=4,MIN(MIN(Q177,V177)*K177,W177),L177=6,MIN(MIN(Q177,V177)*1/2,W177)),"")</f>
        <v/>
      </c>
      <c r="Y177" s="202" t="str" cm="1">
        <f t="array" ref="Y177">IFERROR(ROUNDDOWN(_xlfn.IFS(OR(L177=1,L177=2),X177*K177,L177=4,X177,L177=6,X177*2/3),-3),"")</f>
        <v/>
      </c>
      <c r="Z177" s="126"/>
      <c r="AA177" s="127"/>
      <c r="AB177" s="124" t="str">
        <f>IFERROR(ROUNDDOWN(IF(#REF!=1,X177*K177,IF(#REF!=2,X177*K177,IF(#REF!=3,X177*2/3,IF(#REF!=4,X177,IF(#REF!=5,X177*1/2,""))))),-3),"")</f>
        <v/>
      </c>
      <c r="AC177" s="124" t="str">
        <f t="shared" si="18"/>
        <v/>
      </c>
      <c r="AD177" s="128"/>
      <c r="AE177" s="129"/>
      <c r="AF177" s="130"/>
      <c r="AG177" s="119"/>
    </row>
    <row r="178" spans="1:33" s="4" customFormat="1" ht="30" hidden="1" customHeight="1" outlineLevel="2" x14ac:dyDescent="0.15">
      <c r="A178" s="114">
        <v>172</v>
      </c>
      <c r="B178" s="115"/>
      <c r="C178" s="116"/>
      <c r="D178" s="115"/>
      <c r="E178" s="117"/>
      <c r="F178" s="115"/>
      <c r="G178" s="115"/>
      <c r="H178" s="115"/>
      <c r="I178" s="118" t="str">
        <f>IFERROR(VLOOKUP(H178,事業区分!$B$9:$C$10,2,FALSE),"")</f>
        <v/>
      </c>
      <c r="J178" s="119"/>
      <c r="K178" s="120" t="str">
        <f>IFERROR(VLOOKUP(I178,補助率!$B$5:$C$5,2,FALSE),"")</f>
        <v/>
      </c>
      <c r="L178" s="120" t="str">
        <f>IFERROR(VLOOKUP(H178,事業区分!$B$9:$H$10,7,FALSE),"")</f>
        <v/>
      </c>
      <c r="M178" s="119"/>
      <c r="N178" s="115"/>
      <c r="O178" s="121"/>
      <c r="P178" s="121"/>
      <c r="Q178" s="122" t="str">
        <f t="shared" si="13"/>
        <v/>
      </c>
      <c r="R178" s="121"/>
      <c r="S178" s="121"/>
      <c r="T178" s="121" t="str">
        <f t="shared" si="14"/>
        <v/>
      </c>
      <c r="U178" s="123" t="str">
        <f t="shared" si="15"/>
        <v/>
      </c>
      <c r="V178" s="124" t="str">
        <f t="shared" si="16"/>
        <v/>
      </c>
      <c r="W178" s="121" t="str">
        <f t="shared" si="17"/>
        <v/>
      </c>
      <c r="X178" s="201" t="str" cm="1">
        <f t="array" ref="X178">IFERROR(_xlfn.IFS(L178=1,MIN(Q178,V178),L178=2,MIN(Q178,V178,W178),L178=4,MIN(MIN(Q178,V178)*K178,W178),L178=6,MIN(MIN(Q178,V178)*1/2,W178)),"")</f>
        <v/>
      </c>
      <c r="Y178" s="202" t="str" cm="1">
        <f t="array" ref="Y178">IFERROR(ROUNDDOWN(_xlfn.IFS(OR(L178=1,L178=2),X178*K178,L178=4,X178,L178=6,X178*2/3),-3),"")</f>
        <v/>
      </c>
      <c r="Z178" s="126"/>
      <c r="AA178" s="127"/>
      <c r="AB178" s="124" t="str">
        <f>IFERROR(ROUNDDOWN(IF(#REF!=1,X178*K178,IF(#REF!=2,X178*K178,IF(#REF!=3,X178*2/3,IF(#REF!=4,X178,IF(#REF!=5,X178*1/2,""))))),-3),"")</f>
        <v/>
      </c>
      <c r="AC178" s="124" t="str">
        <f t="shared" si="18"/>
        <v/>
      </c>
      <c r="AD178" s="128"/>
      <c r="AE178" s="129"/>
      <c r="AF178" s="130"/>
      <c r="AG178" s="119"/>
    </row>
    <row r="179" spans="1:33" s="4" customFormat="1" ht="30" hidden="1" customHeight="1" outlineLevel="2" x14ac:dyDescent="0.15">
      <c r="A179" s="114">
        <v>173</v>
      </c>
      <c r="B179" s="115"/>
      <c r="C179" s="116"/>
      <c r="D179" s="115"/>
      <c r="E179" s="117"/>
      <c r="F179" s="115"/>
      <c r="G179" s="115"/>
      <c r="H179" s="115"/>
      <c r="I179" s="118" t="str">
        <f>IFERROR(VLOOKUP(H179,事業区分!$B$9:$C$10,2,FALSE),"")</f>
        <v/>
      </c>
      <c r="J179" s="119"/>
      <c r="K179" s="120" t="str">
        <f>IFERROR(VLOOKUP(I179,補助率!$B$5:$C$5,2,FALSE),"")</f>
        <v/>
      </c>
      <c r="L179" s="120" t="str">
        <f>IFERROR(VLOOKUP(H179,事業区分!$B$9:$H$10,7,FALSE),"")</f>
        <v/>
      </c>
      <c r="M179" s="119"/>
      <c r="N179" s="115"/>
      <c r="O179" s="121"/>
      <c r="P179" s="121"/>
      <c r="Q179" s="122" t="str">
        <f t="shared" si="13"/>
        <v/>
      </c>
      <c r="R179" s="121"/>
      <c r="S179" s="121"/>
      <c r="T179" s="121" t="str">
        <f t="shared" si="14"/>
        <v/>
      </c>
      <c r="U179" s="123" t="str">
        <f t="shared" si="15"/>
        <v/>
      </c>
      <c r="V179" s="124" t="str">
        <f t="shared" si="16"/>
        <v/>
      </c>
      <c r="W179" s="121" t="str">
        <f t="shared" si="17"/>
        <v/>
      </c>
      <c r="X179" s="201" t="str" cm="1">
        <f t="array" ref="X179">IFERROR(_xlfn.IFS(L179=1,MIN(Q179,V179),L179=2,MIN(Q179,V179,W179),L179=4,MIN(MIN(Q179,V179)*K179,W179),L179=6,MIN(MIN(Q179,V179)*1/2,W179)),"")</f>
        <v/>
      </c>
      <c r="Y179" s="202" t="str" cm="1">
        <f t="array" ref="Y179">IFERROR(ROUNDDOWN(_xlfn.IFS(OR(L179=1,L179=2),X179*K179,L179=4,X179,L179=6,X179*2/3),-3),"")</f>
        <v/>
      </c>
      <c r="Z179" s="126"/>
      <c r="AA179" s="127"/>
      <c r="AB179" s="124" t="str">
        <f>IFERROR(ROUNDDOWN(IF(#REF!=1,X179*K179,IF(#REF!=2,X179*K179,IF(#REF!=3,X179*2/3,IF(#REF!=4,X179,IF(#REF!=5,X179*1/2,""))))),-3),"")</f>
        <v/>
      </c>
      <c r="AC179" s="124" t="str">
        <f t="shared" si="18"/>
        <v/>
      </c>
      <c r="AD179" s="128"/>
      <c r="AE179" s="129"/>
      <c r="AF179" s="130"/>
      <c r="AG179" s="119"/>
    </row>
    <row r="180" spans="1:33" s="4" customFormat="1" ht="30" hidden="1" customHeight="1" outlineLevel="2" x14ac:dyDescent="0.15">
      <c r="A180" s="114">
        <v>174</v>
      </c>
      <c r="B180" s="115"/>
      <c r="C180" s="116"/>
      <c r="D180" s="115"/>
      <c r="E180" s="117"/>
      <c r="F180" s="115"/>
      <c r="G180" s="115"/>
      <c r="H180" s="115"/>
      <c r="I180" s="118" t="str">
        <f>IFERROR(VLOOKUP(H180,事業区分!$B$9:$C$10,2,FALSE),"")</f>
        <v/>
      </c>
      <c r="J180" s="119"/>
      <c r="K180" s="120" t="str">
        <f>IFERROR(VLOOKUP(I180,補助率!$B$5:$C$5,2,FALSE),"")</f>
        <v/>
      </c>
      <c r="L180" s="120" t="str">
        <f>IFERROR(VLOOKUP(H180,事業区分!$B$9:$H$10,7,FALSE),"")</f>
        <v/>
      </c>
      <c r="M180" s="119"/>
      <c r="N180" s="115"/>
      <c r="O180" s="121"/>
      <c r="P180" s="121"/>
      <c r="Q180" s="122" t="str">
        <f t="shared" si="13"/>
        <v/>
      </c>
      <c r="R180" s="121"/>
      <c r="S180" s="121"/>
      <c r="T180" s="121" t="str">
        <f t="shared" si="14"/>
        <v/>
      </c>
      <c r="U180" s="123" t="str">
        <f t="shared" si="15"/>
        <v/>
      </c>
      <c r="V180" s="124" t="str">
        <f t="shared" si="16"/>
        <v/>
      </c>
      <c r="W180" s="121" t="str">
        <f t="shared" si="17"/>
        <v/>
      </c>
      <c r="X180" s="201" t="str" cm="1">
        <f t="array" ref="X180">IFERROR(_xlfn.IFS(L180=1,MIN(Q180,V180),L180=2,MIN(Q180,V180,W180),L180=4,MIN(MIN(Q180,V180)*K180,W180),L180=6,MIN(MIN(Q180,V180)*1/2,W180)),"")</f>
        <v/>
      </c>
      <c r="Y180" s="202" t="str" cm="1">
        <f t="array" ref="Y180">IFERROR(ROUNDDOWN(_xlfn.IFS(OR(L180=1,L180=2),X180*K180,L180=4,X180,L180=6,X180*2/3),-3),"")</f>
        <v/>
      </c>
      <c r="Z180" s="126"/>
      <c r="AA180" s="127"/>
      <c r="AB180" s="124" t="str">
        <f>IFERROR(ROUNDDOWN(IF(#REF!=1,X180*K180,IF(#REF!=2,X180*K180,IF(#REF!=3,X180*2/3,IF(#REF!=4,X180,IF(#REF!=5,X180*1/2,""))))),-3),"")</f>
        <v/>
      </c>
      <c r="AC180" s="124" t="str">
        <f t="shared" si="18"/>
        <v/>
      </c>
      <c r="AD180" s="128"/>
      <c r="AE180" s="129"/>
      <c r="AF180" s="130"/>
      <c r="AG180" s="119"/>
    </row>
    <row r="181" spans="1:33" s="4" customFormat="1" ht="30" hidden="1" customHeight="1" outlineLevel="2" x14ac:dyDescent="0.15">
      <c r="A181" s="114">
        <v>175</v>
      </c>
      <c r="B181" s="115"/>
      <c r="C181" s="116"/>
      <c r="D181" s="115"/>
      <c r="E181" s="117"/>
      <c r="F181" s="115"/>
      <c r="G181" s="115"/>
      <c r="H181" s="115"/>
      <c r="I181" s="118" t="str">
        <f>IFERROR(VLOOKUP(H181,事業区分!$B$9:$C$10,2,FALSE),"")</f>
        <v/>
      </c>
      <c r="J181" s="119"/>
      <c r="K181" s="120" t="str">
        <f>IFERROR(VLOOKUP(I181,補助率!$B$5:$C$5,2,FALSE),"")</f>
        <v/>
      </c>
      <c r="L181" s="120" t="str">
        <f>IFERROR(VLOOKUP(H181,事業区分!$B$9:$H$10,7,FALSE),"")</f>
        <v/>
      </c>
      <c r="M181" s="119"/>
      <c r="N181" s="115"/>
      <c r="O181" s="121"/>
      <c r="P181" s="121"/>
      <c r="Q181" s="122" t="str">
        <f t="shared" si="13"/>
        <v/>
      </c>
      <c r="R181" s="121"/>
      <c r="S181" s="121"/>
      <c r="T181" s="121" t="str">
        <f t="shared" si="14"/>
        <v/>
      </c>
      <c r="U181" s="123" t="str">
        <f t="shared" si="15"/>
        <v/>
      </c>
      <c r="V181" s="124" t="str">
        <f t="shared" si="16"/>
        <v/>
      </c>
      <c r="W181" s="121" t="str">
        <f t="shared" si="17"/>
        <v/>
      </c>
      <c r="X181" s="201" t="str" cm="1">
        <f t="array" ref="X181">IFERROR(_xlfn.IFS(L181=1,MIN(Q181,V181),L181=2,MIN(Q181,V181,W181),L181=4,MIN(MIN(Q181,V181)*K181,W181),L181=6,MIN(MIN(Q181,V181)*1/2,W181)),"")</f>
        <v/>
      </c>
      <c r="Y181" s="202" t="str" cm="1">
        <f t="array" ref="Y181">IFERROR(ROUNDDOWN(_xlfn.IFS(OR(L181=1,L181=2),X181*K181,L181=4,X181,L181=6,X181*2/3),-3),"")</f>
        <v/>
      </c>
      <c r="Z181" s="126"/>
      <c r="AA181" s="127"/>
      <c r="AB181" s="124" t="str">
        <f>IFERROR(ROUNDDOWN(IF(#REF!=1,X181*K181,IF(#REF!=2,X181*K181,IF(#REF!=3,X181*2/3,IF(#REF!=4,X181,IF(#REF!=5,X181*1/2,""))))),-3),"")</f>
        <v/>
      </c>
      <c r="AC181" s="124" t="str">
        <f t="shared" si="18"/>
        <v/>
      </c>
      <c r="AD181" s="128"/>
      <c r="AE181" s="129"/>
      <c r="AF181" s="130"/>
      <c r="AG181" s="119"/>
    </row>
    <row r="182" spans="1:33" s="4" customFormat="1" ht="30" hidden="1" customHeight="1" outlineLevel="2" x14ac:dyDescent="0.15">
      <c r="A182" s="114">
        <v>176</v>
      </c>
      <c r="B182" s="115"/>
      <c r="C182" s="116"/>
      <c r="D182" s="115"/>
      <c r="E182" s="117"/>
      <c r="F182" s="115"/>
      <c r="G182" s="115"/>
      <c r="H182" s="115"/>
      <c r="I182" s="118" t="str">
        <f>IFERROR(VLOOKUP(H182,事業区分!$B$9:$C$10,2,FALSE),"")</f>
        <v/>
      </c>
      <c r="J182" s="119"/>
      <c r="K182" s="120" t="str">
        <f>IFERROR(VLOOKUP(I182,補助率!$B$5:$C$5,2,FALSE),"")</f>
        <v/>
      </c>
      <c r="L182" s="120" t="str">
        <f>IFERROR(VLOOKUP(H182,事業区分!$B$9:$H$10,7,FALSE),"")</f>
        <v/>
      </c>
      <c r="M182" s="119"/>
      <c r="N182" s="115"/>
      <c r="O182" s="121"/>
      <c r="P182" s="121"/>
      <c r="Q182" s="122" t="str">
        <f t="shared" si="13"/>
        <v/>
      </c>
      <c r="R182" s="121"/>
      <c r="S182" s="121"/>
      <c r="T182" s="121" t="str">
        <f t="shared" si="14"/>
        <v/>
      </c>
      <c r="U182" s="123" t="str">
        <f t="shared" si="15"/>
        <v/>
      </c>
      <c r="V182" s="124" t="str">
        <f t="shared" si="16"/>
        <v/>
      </c>
      <c r="W182" s="121" t="str">
        <f t="shared" si="17"/>
        <v/>
      </c>
      <c r="X182" s="201" t="str" cm="1">
        <f t="array" ref="X182">IFERROR(_xlfn.IFS(L182=1,MIN(Q182,V182),L182=2,MIN(Q182,V182,W182),L182=4,MIN(MIN(Q182,V182)*K182,W182),L182=6,MIN(MIN(Q182,V182)*1/2,W182)),"")</f>
        <v/>
      </c>
      <c r="Y182" s="202" t="str" cm="1">
        <f t="array" ref="Y182">IFERROR(ROUNDDOWN(_xlfn.IFS(OR(L182=1,L182=2),X182*K182,L182=4,X182,L182=6,X182*2/3),-3),"")</f>
        <v/>
      </c>
      <c r="Z182" s="126"/>
      <c r="AA182" s="127"/>
      <c r="AB182" s="124" t="str">
        <f>IFERROR(ROUNDDOWN(IF(#REF!=1,X182*K182,IF(#REF!=2,X182*K182,IF(#REF!=3,X182*2/3,IF(#REF!=4,X182,IF(#REF!=5,X182*1/2,""))))),-3),"")</f>
        <v/>
      </c>
      <c r="AC182" s="124" t="str">
        <f t="shared" si="18"/>
        <v/>
      </c>
      <c r="AD182" s="128"/>
      <c r="AE182" s="129"/>
      <c r="AF182" s="130"/>
      <c r="AG182" s="119"/>
    </row>
    <row r="183" spans="1:33" s="4" customFormat="1" ht="30" hidden="1" customHeight="1" outlineLevel="2" x14ac:dyDescent="0.15">
      <c r="A183" s="114">
        <v>177</v>
      </c>
      <c r="B183" s="115"/>
      <c r="C183" s="116"/>
      <c r="D183" s="115"/>
      <c r="E183" s="117"/>
      <c r="F183" s="115"/>
      <c r="G183" s="115"/>
      <c r="H183" s="115"/>
      <c r="I183" s="118" t="str">
        <f>IFERROR(VLOOKUP(H183,事業区分!$B$9:$C$10,2,FALSE),"")</f>
        <v/>
      </c>
      <c r="J183" s="119"/>
      <c r="K183" s="120" t="str">
        <f>IFERROR(VLOOKUP(I183,補助率!$B$5:$C$5,2,FALSE),"")</f>
        <v/>
      </c>
      <c r="L183" s="120" t="str">
        <f>IFERROR(VLOOKUP(H183,事業区分!$B$9:$H$10,7,FALSE),"")</f>
        <v/>
      </c>
      <c r="M183" s="119"/>
      <c r="N183" s="115"/>
      <c r="O183" s="121"/>
      <c r="P183" s="121"/>
      <c r="Q183" s="122" t="str">
        <f t="shared" si="13"/>
        <v/>
      </c>
      <c r="R183" s="121"/>
      <c r="S183" s="121"/>
      <c r="T183" s="121" t="str">
        <f t="shared" si="14"/>
        <v/>
      </c>
      <c r="U183" s="123" t="str">
        <f t="shared" si="15"/>
        <v/>
      </c>
      <c r="V183" s="124" t="str">
        <f t="shared" si="16"/>
        <v/>
      </c>
      <c r="W183" s="121" t="str">
        <f t="shared" si="17"/>
        <v/>
      </c>
      <c r="X183" s="201" t="str" cm="1">
        <f t="array" ref="X183">IFERROR(_xlfn.IFS(L183=1,MIN(Q183,V183),L183=2,MIN(Q183,V183,W183),L183=4,MIN(MIN(Q183,V183)*K183,W183),L183=6,MIN(MIN(Q183,V183)*1/2,W183)),"")</f>
        <v/>
      </c>
      <c r="Y183" s="202" t="str" cm="1">
        <f t="array" ref="Y183">IFERROR(ROUNDDOWN(_xlfn.IFS(OR(L183=1,L183=2),X183*K183,L183=4,X183,L183=6,X183*2/3),-3),"")</f>
        <v/>
      </c>
      <c r="Z183" s="126"/>
      <c r="AA183" s="127"/>
      <c r="AB183" s="124" t="str">
        <f>IFERROR(ROUNDDOWN(IF(#REF!=1,X183*K183,IF(#REF!=2,X183*K183,IF(#REF!=3,X183*2/3,IF(#REF!=4,X183,IF(#REF!=5,X183*1/2,""))))),-3),"")</f>
        <v/>
      </c>
      <c r="AC183" s="124" t="str">
        <f t="shared" si="18"/>
        <v/>
      </c>
      <c r="AD183" s="128"/>
      <c r="AE183" s="129"/>
      <c r="AF183" s="130"/>
      <c r="AG183" s="119"/>
    </row>
    <row r="184" spans="1:33" s="4" customFormat="1" ht="30" hidden="1" customHeight="1" outlineLevel="2" x14ac:dyDescent="0.15">
      <c r="A184" s="114">
        <v>178</v>
      </c>
      <c r="B184" s="115"/>
      <c r="C184" s="116"/>
      <c r="D184" s="115"/>
      <c r="E184" s="117"/>
      <c r="F184" s="115"/>
      <c r="G184" s="115"/>
      <c r="H184" s="115"/>
      <c r="I184" s="118" t="str">
        <f>IFERROR(VLOOKUP(H184,事業区分!$B$9:$C$10,2,FALSE),"")</f>
        <v/>
      </c>
      <c r="J184" s="119"/>
      <c r="K184" s="120" t="str">
        <f>IFERROR(VLOOKUP(I184,補助率!$B$5:$C$5,2,FALSE),"")</f>
        <v/>
      </c>
      <c r="L184" s="120" t="str">
        <f>IFERROR(VLOOKUP(H184,事業区分!$B$9:$H$10,7,FALSE),"")</f>
        <v/>
      </c>
      <c r="M184" s="119"/>
      <c r="N184" s="115"/>
      <c r="O184" s="121"/>
      <c r="P184" s="121"/>
      <c r="Q184" s="122" t="str">
        <f t="shared" si="13"/>
        <v/>
      </c>
      <c r="R184" s="121"/>
      <c r="S184" s="121"/>
      <c r="T184" s="121" t="str">
        <f t="shared" si="14"/>
        <v/>
      </c>
      <c r="U184" s="123" t="str">
        <f t="shared" si="15"/>
        <v/>
      </c>
      <c r="V184" s="124" t="str">
        <f t="shared" si="16"/>
        <v/>
      </c>
      <c r="W184" s="121" t="str">
        <f t="shared" si="17"/>
        <v/>
      </c>
      <c r="X184" s="201" t="str" cm="1">
        <f t="array" ref="X184">IFERROR(_xlfn.IFS(L184=1,MIN(Q184,V184),L184=2,MIN(Q184,V184,W184),L184=4,MIN(MIN(Q184,V184)*K184,W184),L184=6,MIN(MIN(Q184,V184)*1/2,W184)),"")</f>
        <v/>
      </c>
      <c r="Y184" s="202" t="str" cm="1">
        <f t="array" ref="Y184">IFERROR(ROUNDDOWN(_xlfn.IFS(OR(L184=1,L184=2),X184*K184,L184=4,X184,L184=6,X184*2/3),-3),"")</f>
        <v/>
      </c>
      <c r="Z184" s="126"/>
      <c r="AA184" s="127"/>
      <c r="AB184" s="124" t="str">
        <f>IFERROR(ROUNDDOWN(IF(#REF!=1,X184*K184,IF(#REF!=2,X184*K184,IF(#REF!=3,X184*2/3,IF(#REF!=4,X184,IF(#REF!=5,X184*1/2,""))))),-3),"")</f>
        <v/>
      </c>
      <c r="AC184" s="124" t="str">
        <f t="shared" si="18"/>
        <v/>
      </c>
      <c r="AD184" s="128"/>
      <c r="AE184" s="129"/>
      <c r="AF184" s="130"/>
      <c r="AG184" s="119"/>
    </row>
    <row r="185" spans="1:33" s="4" customFormat="1" ht="30" hidden="1" customHeight="1" outlineLevel="2" x14ac:dyDescent="0.15">
      <c r="A185" s="114">
        <v>179</v>
      </c>
      <c r="B185" s="115"/>
      <c r="C185" s="116"/>
      <c r="D185" s="115"/>
      <c r="E185" s="117"/>
      <c r="F185" s="115"/>
      <c r="G185" s="115"/>
      <c r="H185" s="115"/>
      <c r="I185" s="118" t="str">
        <f>IFERROR(VLOOKUP(H185,事業区分!$B$9:$C$10,2,FALSE),"")</f>
        <v/>
      </c>
      <c r="J185" s="119"/>
      <c r="K185" s="120" t="str">
        <f>IFERROR(VLOOKUP(I185,補助率!$B$5:$C$5,2,FALSE),"")</f>
        <v/>
      </c>
      <c r="L185" s="120" t="str">
        <f>IFERROR(VLOOKUP(H185,事業区分!$B$9:$H$10,7,FALSE),"")</f>
        <v/>
      </c>
      <c r="M185" s="119"/>
      <c r="N185" s="115"/>
      <c r="O185" s="121"/>
      <c r="P185" s="121"/>
      <c r="Q185" s="122" t="str">
        <f t="shared" si="13"/>
        <v/>
      </c>
      <c r="R185" s="121"/>
      <c r="S185" s="121"/>
      <c r="T185" s="121" t="str">
        <f t="shared" si="14"/>
        <v/>
      </c>
      <c r="U185" s="123" t="str">
        <f t="shared" si="15"/>
        <v/>
      </c>
      <c r="V185" s="124" t="str">
        <f t="shared" si="16"/>
        <v/>
      </c>
      <c r="W185" s="121" t="str">
        <f t="shared" si="17"/>
        <v/>
      </c>
      <c r="X185" s="201" t="str" cm="1">
        <f t="array" ref="X185">IFERROR(_xlfn.IFS(L185=1,MIN(Q185,V185),L185=2,MIN(Q185,V185,W185),L185=4,MIN(MIN(Q185,V185)*K185,W185),L185=6,MIN(MIN(Q185,V185)*1/2,W185)),"")</f>
        <v/>
      </c>
      <c r="Y185" s="202" t="str" cm="1">
        <f t="array" ref="Y185">IFERROR(ROUNDDOWN(_xlfn.IFS(OR(L185=1,L185=2),X185*K185,L185=4,X185,L185=6,X185*2/3),-3),"")</f>
        <v/>
      </c>
      <c r="Z185" s="126"/>
      <c r="AA185" s="127"/>
      <c r="AB185" s="124" t="str">
        <f>IFERROR(ROUNDDOWN(IF(#REF!=1,X185*K185,IF(#REF!=2,X185*K185,IF(#REF!=3,X185*2/3,IF(#REF!=4,X185,IF(#REF!=5,X185*1/2,""))))),-3),"")</f>
        <v/>
      </c>
      <c r="AC185" s="124" t="str">
        <f t="shared" si="18"/>
        <v/>
      </c>
      <c r="AD185" s="128"/>
      <c r="AE185" s="129"/>
      <c r="AF185" s="130"/>
      <c r="AG185" s="119"/>
    </row>
    <row r="186" spans="1:33" s="4" customFormat="1" ht="30" hidden="1" customHeight="1" outlineLevel="2" x14ac:dyDescent="0.15">
      <c r="A186" s="114">
        <v>180</v>
      </c>
      <c r="B186" s="115"/>
      <c r="C186" s="116"/>
      <c r="D186" s="115"/>
      <c r="E186" s="117"/>
      <c r="F186" s="115"/>
      <c r="G186" s="115"/>
      <c r="H186" s="115"/>
      <c r="I186" s="118" t="str">
        <f>IFERROR(VLOOKUP(H186,事業区分!$B$9:$C$10,2,FALSE),"")</f>
        <v/>
      </c>
      <c r="J186" s="119"/>
      <c r="K186" s="120" t="str">
        <f>IFERROR(VLOOKUP(I186,補助率!$B$5:$C$5,2,FALSE),"")</f>
        <v/>
      </c>
      <c r="L186" s="120" t="str">
        <f>IFERROR(VLOOKUP(H186,事業区分!$B$9:$H$10,7,FALSE),"")</f>
        <v/>
      </c>
      <c r="M186" s="119"/>
      <c r="N186" s="115"/>
      <c r="O186" s="121"/>
      <c r="P186" s="121"/>
      <c r="Q186" s="122" t="str">
        <f t="shared" si="13"/>
        <v/>
      </c>
      <c r="R186" s="121"/>
      <c r="S186" s="121"/>
      <c r="T186" s="121" t="str">
        <f t="shared" si="14"/>
        <v/>
      </c>
      <c r="U186" s="123" t="str">
        <f t="shared" si="15"/>
        <v/>
      </c>
      <c r="V186" s="124" t="str">
        <f t="shared" si="16"/>
        <v/>
      </c>
      <c r="W186" s="121" t="str">
        <f t="shared" si="17"/>
        <v/>
      </c>
      <c r="X186" s="201" t="str" cm="1">
        <f t="array" ref="X186">IFERROR(_xlfn.IFS(L186=1,MIN(Q186,V186),L186=2,MIN(Q186,V186,W186),L186=4,MIN(MIN(Q186,V186)*K186,W186),L186=6,MIN(MIN(Q186,V186)*1/2,W186)),"")</f>
        <v/>
      </c>
      <c r="Y186" s="202" t="str" cm="1">
        <f t="array" ref="Y186">IFERROR(ROUNDDOWN(_xlfn.IFS(OR(L186=1,L186=2),X186*K186,L186=4,X186,L186=6,X186*2/3),-3),"")</f>
        <v/>
      </c>
      <c r="Z186" s="126"/>
      <c r="AA186" s="127"/>
      <c r="AB186" s="124" t="str">
        <f>IFERROR(ROUNDDOWN(IF(#REF!=1,X186*K186,IF(#REF!=2,X186*K186,IF(#REF!=3,X186*2/3,IF(#REF!=4,X186,IF(#REF!=5,X186*1/2,""))))),-3),"")</f>
        <v/>
      </c>
      <c r="AC186" s="124" t="str">
        <f t="shared" si="18"/>
        <v/>
      </c>
      <c r="AD186" s="128"/>
      <c r="AE186" s="129"/>
      <c r="AF186" s="130"/>
      <c r="AG186" s="119"/>
    </row>
    <row r="187" spans="1:33" s="4" customFormat="1" ht="30" hidden="1" customHeight="1" outlineLevel="2" x14ac:dyDescent="0.15">
      <c r="A187" s="114">
        <v>181</v>
      </c>
      <c r="B187" s="115"/>
      <c r="C187" s="116"/>
      <c r="D187" s="115"/>
      <c r="E187" s="117"/>
      <c r="F187" s="115"/>
      <c r="G187" s="115"/>
      <c r="H187" s="115"/>
      <c r="I187" s="118" t="str">
        <f>IFERROR(VLOOKUP(H187,事業区分!$B$9:$C$10,2,FALSE),"")</f>
        <v/>
      </c>
      <c r="J187" s="119"/>
      <c r="K187" s="120" t="str">
        <f>IFERROR(VLOOKUP(I187,補助率!$B$5:$C$5,2,FALSE),"")</f>
        <v/>
      </c>
      <c r="L187" s="120" t="str">
        <f>IFERROR(VLOOKUP(H187,事業区分!$B$9:$H$10,7,FALSE),"")</f>
        <v/>
      </c>
      <c r="M187" s="119"/>
      <c r="N187" s="115"/>
      <c r="O187" s="121"/>
      <c r="P187" s="121"/>
      <c r="Q187" s="122" t="str">
        <f t="shared" si="13"/>
        <v/>
      </c>
      <c r="R187" s="121"/>
      <c r="S187" s="121"/>
      <c r="T187" s="121" t="str">
        <f t="shared" si="14"/>
        <v/>
      </c>
      <c r="U187" s="123" t="str">
        <f t="shared" si="15"/>
        <v/>
      </c>
      <c r="V187" s="124" t="str">
        <f t="shared" si="16"/>
        <v/>
      </c>
      <c r="W187" s="121" t="str">
        <f t="shared" si="17"/>
        <v/>
      </c>
      <c r="X187" s="201" t="str" cm="1">
        <f t="array" ref="X187">IFERROR(_xlfn.IFS(L187=1,MIN(Q187,V187),L187=2,MIN(Q187,V187,W187),L187=4,MIN(MIN(Q187,V187)*K187,W187),L187=6,MIN(MIN(Q187,V187)*1/2,W187)),"")</f>
        <v/>
      </c>
      <c r="Y187" s="202" t="str" cm="1">
        <f t="array" ref="Y187">IFERROR(ROUNDDOWN(_xlfn.IFS(OR(L187=1,L187=2),X187*K187,L187=4,X187,L187=6,X187*2/3),-3),"")</f>
        <v/>
      </c>
      <c r="Z187" s="126"/>
      <c r="AA187" s="127"/>
      <c r="AB187" s="124" t="str">
        <f>IFERROR(ROUNDDOWN(IF(#REF!=1,X187*K187,IF(#REF!=2,X187*K187,IF(#REF!=3,X187*2/3,IF(#REF!=4,X187,IF(#REF!=5,X187*1/2,""))))),-3),"")</f>
        <v/>
      </c>
      <c r="AC187" s="124" t="str">
        <f t="shared" si="18"/>
        <v/>
      </c>
      <c r="AD187" s="128"/>
      <c r="AE187" s="129"/>
      <c r="AF187" s="130"/>
      <c r="AG187" s="119"/>
    </row>
    <row r="188" spans="1:33" s="4" customFormat="1" ht="30" hidden="1" customHeight="1" outlineLevel="2" x14ac:dyDescent="0.15">
      <c r="A188" s="114">
        <v>182</v>
      </c>
      <c r="B188" s="115"/>
      <c r="C188" s="116"/>
      <c r="D188" s="115"/>
      <c r="E188" s="117"/>
      <c r="F188" s="115"/>
      <c r="G188" s="115"/>
      <c r="H188" s="115"/>
      <c r="I188" s="118" t="str">
        <f>IFERROR(VLOOKUP(H188,事業区分!$B$9:$C$10,2,FALSE),"")</f>
        <v/>
      </c>
      <c r="J188" s="119"/>
      <c r="K188" s="120" t="str">
        <f>IFERROR(VLOOKUP(I188,補助率!$B$5:$C$5,2,FALSE),"")</f>
        <v/>
      </c>
      <c r="L188" s="120" t="str">
        <f>IFERROR(VLOOKUP(H188,事業区分!$B$9:$H$10,7,FALSE),"")</f>
        <v/>
      </c>
      <c r="M188" s="119"/>
      <c r="N188" s="115"/>
      <c r="O188" s="121"/>
      <c r="P188" s="121"/>
      <c r="Q188" s="122" t="str">
        <f t="shared" si="13"/>
        <v/>
      </c>
      <c r="R188" s="121"/>
      <c r="S188" s="121"/>
      <c r="T188" s="121" t="str">
        <f t="shared" si="14"/>
        <v/>
      </c>
      <c r="U188" s="123" t="str">
        <f t="shared" si="15"/>
        <v/>
      </c>
      <c r="V188" s="124" t="str">
        <f t="shared" si="16"/>
        <v/>
      </c>
      <c r="W188" s="121" t="str">
        <f t="shared" si="17"/>
        <v/>
      </c>
      <c r="X188" s="201" t="str" cm="1">
        <f t="array" ref="X188">IFERROR(_xlfn.IFS(L188=1,MIN(Q188,V188),L188=2,MIN(Q188,V188,W188),L188=4,MIN(MIN(Q188,V188)*K188,W188),L188=6,MIN(MIN(Q188,V188)*1/2,W188)),"")</f>
        <v/>
      </c>
      <c r="Y188" s="202" t="str" cm="1">
        <f t="array" ref="Y188">IFERROR(ROUNDDOWN(_xlfn.IFS(OR(L188=1,L188=2),X188*K188,L188=4,X188,L188=6,X188*2/3),-3),"")</f>
        <v/>
      </c>
      <c r="Z188" s="126"/>
      <c r="AA188" s="127"/>
      <c r="AB188" s="124" t="str">
        <f>IFERROR(ROUNDDOWN(IF(#REF!=1,X188*K188,IF(#REF!=2,X188*K188,IF(#REF!=3,X188*2/3,IF(#REF!=4,X188,IF(#REF!=5,X188*1/2,""))))),-3),"")</f>
        <v/>
      </c>
      <c r="AC188" s="124" t="str">
        <f t="shared" si="18"/>
        <v/>
      </c>
      <c r="AD188" s="128"/>
      <c r="AE188" s="129"/>
      <c r="AF188" s="130"/>
      <c r="AG188" s="119"/>
    </row>
    <row r="189" spans="1:33" s="4" customFormat="1" ht="30" hidden="1" customHeight="1" outlineLevel="2" x14ac:dyDescent="0.15">
      <c r="A189" s="114">
        <v>183</v>
      </c>
      <c r="B189" s="115"/>
      <c r="C189" s="116"/>
      <c r="D189" s="115"/>
      <c r="E189" s="117"/>
      <c r="F189" s="115"/>
      <c r="G189" s="115"/>
      <c r="H189" s="115"/>
      <c r="I189" s="118" t="str">
        <f>IFERROR(VLOOKUP(H189,事業区分!$B$9:$C$10,2,FALSE),"")</f>
        <v/>
      </c>
      <c r="J189" s="119"/>
      <c r="K189" s="120" t="str">
        <f>IFERROR(VLOOKUP(I189,補助率!$B$5:$C$5,2,FALSE),"")</f>
        <v/>
      </c>
      <c r="L189" s="120" t="str">
        <f>IFERROR(VLOOKUP(H189,事業区分!$B$9:$H$10,7,FALSE),"")</f>
        <v/>
      </c>
      <c r="M189" s="119"/>
      <c r="N189" s="115"/>
      <c r="O189" s="121"/>
      <c r="P189" s="121"/>
      <c r="Q189" s="122" t="str">
        <f t="shared" si="13"/>
        <v/>
      </c>
      <c r="R189" s="121"/>
      <c r="S189" s="121"/>
      <c r="T189" s="121" t="str">
        <f t="shared" si="14"/>
        <v/>
      </c>
      <c r="U189" s="123" t="str">
        <f t="shared" si="15"/>
        <v/>
      </c>
      <c r="V189" s="124" t="str">
        <f t="shared" si="16"/>
        <v/>
      </c>
      <c r="W189" s="121" t="str">
        <f t="shared" si="17"/>
        <v/>
      </c>
      <c r="X189" s="201" t="str" cm="1">
        <f t="array" ref="X189">IFERROR(_xlfn.IFS(L189=1,MIN(Q189,V189),L189=2,MIN(Q189,V189,W189),L189=4,MIN(MIN(Q189,V189)*K189,W189),L189=6,MIN(MIN(Q189,V189)*1/2,W189)),"")</f>
        <v/>
      </c>
      <c r="Y189" s="202" t="str" cm="1">
        <f t="array" ref="Y189">IFERROR(ROUNDDOWN(_xlfn.IFS(OR(L189=1,L189=2),X189*K189,L189=4,X189,L189=6,X189*2/3),-3),"")</f>
        <v/>
      </c>
      <c r="Z189" s="126"/>
      <c r="AA189" s="127"/>
      <c r="AB189" s="124" t="str">
        <f>IFERROR(ROUNDDOWN(IF(#REF!=1,X189*K189,IF(#REF!=2,X189*K189,IF(#REF!=3,X189*2/3,IF(#REF!=4,X189,IF(#REF!=5,X189*1/2,""))))),-3),"")</f>
        <v/>
      </c>
      <c r="AC189" s="124" t="str">
        <f t="shared" si="18"/>
        <v/>
      </c>
      <c r="AD189" s="128"/>
      <c r="AE189" s="129"/>
      <c r="AF189" s="130"/>
      <c r="AG189" s="119"/>
    </row>
    <row r="190" spans="1:33" s="4" customFormat="1" ht="30" hidden="1" customHeight="1" outlineLevel="2" x14ac:dyDescent="0.15">
      <c r="A190" s="114">
        <v>184</v>
      </c>
      <c r="B190" s="115"/>
      <c r="C190" s="116"/>
      <c r="D190" s="115"/>
      <c r="E190" s="117"/>
      <c r="F190" s="115"/>
      <c r="G190" s="115"/>
      <c r="H190" s="115"/>
      <c r="I190" s="118" t="str">
        <f>IFERROR(VLOOKUP(H190,事業区分!$B$9:$C$10,2,FALSE),"")</f>
        <v/>
      </c>
      <c r="J190" s="119"/>
      <c r="K190" s="120" t="str">
        <f>IFERROR(VLOOKUP(I190,補助率!$B$5:$C$5,2,FALSE),"")</f>
        <v/>
      </c>
      <c r="L190" s="120" t="str">
        <f>IFERROR(VLOOKUP(H190,事業区分!$B$9:$H$10,7,FALSE),"")</f>
        <v/>
      </c>
      <c r="M190" s="119"/>
      <c r="N190" s="115"/>
      <c r="O190" s="121"/>
      <c r="P190" s="121"/>
      <c r="Q190" s="122" t="str">
        <f t="shared" si="13"/>
        <v/>
      </c>
      <c r="R190" s="121"/>
      <c r="S190" s="121"/>
      <c r="T190" s="121" t="str">
        <f t="shared" si="14"/>
        <v/>
      </c>
      <c r="U190" s="123" t="str">
        <f t="shared" si="15"/>
        <v/>
      </c>
      <c r="V190" s="124" t="str">
        <f t="shared" si="16"/>
        <v/>
      </c>
      <c r="W190" s="121" t="str">
        <f t="shared" si="17"/>
        <v/>
      </c>
      <c r="X190" s="201" t="str" cm="1">
        <f t="array" ref="X190">IFERROR(_xlfn.IFS(L190=1,MIN(Q190,V190),L190=2,MIN(Q190,V190,W190),L190=4,MIN(MIN(Q190,V190)*K190,W190),L190=6,MIN(MIN(Q190,V190)*1/2,W190)),"")</f>
        <v/>
      </c>
      <c r="Y190" s="202" t="str" cm="1">
        <f t="array" ref="Y190">IFERROR(ROUNDDOWN(_xlfn.IFS(OR(L190=1,L190=2),X190*K190,L190=4,X190,L190=6,X190*2/3),-3),"")</f>
        <v/>
      </c>
      <c r="Z190" s="126"/>
      <c r="AA190" s="127"/>
      <c r="AB190" s="124" t="str">
        <f>IFERROR(ROUNDDOWN(IF(#REF!=1,X190*K190,IF(#REF!=2,X190*K190,IF(#REF!=3,X190*2/3,IF(#REF!=4,X190,IF(#REF!=5,X190*1/2,""))))),-3),"")</f>
        <v/>
      </c>
      <c r="AC190" s="124" t="str">
        <f t="shared" si="18"/>
        <v/>
      </c>
      <c r="AD190" s="128"/>
      <c r="AE190" s="129"/>
      <c r="AF190" s="130"/>
      <c r="AG190" s="119"/>
    </row>
    <row r="191" spans="1:33" s="4" customFormat="1" ht="30" hidden="1" customHeight="1" outlineLevel="2" x14ac:dyDescent="0.15">
      <c r="A191" s="114">
        <v>185</v>
      </c>
      <c r="B191" s="115"/>
      <c r="C191" s="116"/>
      <c r="D191" s="115"/>
      <c r="E191" s="117"/>
      <c r="F191" s="115"/>
      <c r="G191" s="115"/>
      <c r="H191" s="115"/>
      <c r="I191" s="118" t="str">
        <f>IFERROR(VLOOKUP(H191,事業区分!$B$9:$C$10,2,FALSE),"")</f>
        <v/>
      </c>
      <c r="J191" s="119"/>
      <c r="K191" s="120" t="str">
        <f>IFERROR(VLOOKUP(I191,補助率!$B$5:$C$5,2,FALSE),"")</f>
        <v/>
      </c>
      <c r="L191" s="120" t="str">
        <f>IFERROR(VLOOKUP(H191,事業区分!$B$9:$H$10,7,FALSE),"")</f>
        <v/>
      </c>
      <c r="M191" s="119"/>
      <c r="N191" s="115"/>
      <c r="O191" s="121"/>
      <c r="P191" s="121"/>
      <c r="Q191" s="122" t="str">
        <f t="shared" si="13"/>
        <v/>
      </c>
      <c r="R191" s="121"/>
      <c r="S191" s="121"/>
      <c r="T191" s="121" t="str">
        <f t="shared" si="14"/>
        <v/>
      </c>
      <c r="U191" s="123" t="str">
        <f t="shared" si="15"/>
        <v/>
      </c>
      <c r="V191" s="124" t="str">
        <f t="shared" si="16"/>
        <v/>
      </c>
      <c r="W191" s="121" t="str">
        <f t="shared" si="17"/>
        <v/>
      </c>
      <c r="X191" s="201" t="str" cm="1">
        <f t="array" ref="X191">IFERROR(_xlfn.IFS(L191=1,MIN(Q191,V191),L191=2,MIN(Q191,V191,W191),L191=4,MIN(MIN(Q191,V191)*K191,W191),L191=6,MIN(MIN(Q191,V191)*1/2,W191)),"")</f>
        <v/>
      </c>
      <c r="Y191" s="202" t="str" cm="1">
        <f t="array" ref="Y191">IFERROR(ROUNDDOWN(_xlfn.IFS(OR(L191=1,L191=2),X191*K191,L191=4,X191,L191=6,X191*2/3),-3),"")</f>
        <v/>
      </c>
      <c r="Z191" s="126"/>
      <c r="AA191" s="127"/>
      <c r="AB191" s="124" t="str">
        <f>IFERROR(ROUNDDOWN(IF(#REF!=1,X191*K191,IF(#REF!=2,X191*K191,IF(#REF!=3,X191*2/3,IF(#REF!=4,X191,IF(#REF!=5,X191*1/2,""))))),-3),"")</f>
        <v/>
      </c>
      <c r="AC191" s="124" t="str">
        <f t="shared" si="18"/>
        <v/>
      </c>
      <c r="AD191" s="128"/>
      <c r="AE191" s="129"/>
      <c r="AF191" s="130"/>
      <c r="AG191" s="119"/>
    </row>
    <row r="192" spans="1:33" s="4" customFormat="1" ht="30" hidden="1" customHeight="1" outlineLevel="2" x14ac:dyDescent="0.15">
      <c r="A192" s="114">
        <v>186</v>
      </c>
      <c r="B192" s="115"/>
      <c r="C192" s="116"/>
      <c r="D192" s="115"/>
      <c r="E192" s="117"/>
      <c r="F192" s="115"/>
      <c r="G192" s="115"/>
      <c r="H192" s="115"/>
      <c r="I192" s="118" t="str">
        <f>IFERROR(VLOOKUP(H192,事業区分!$B$9:$C$10,2,FALSE),"")</f>
        <v/>
      </c>
      <c r="J192" s="119"/>
      <c r="K192" s="120" t="str">
        <f>IFERROR(VLOOKUP(I192,補助率!$B$5:$C$5,2,FALSE),"")</f>
        <v/>
      </c>
      <c r="L192" s="120" t="str">
        <f>IFERROR(VLOOKUP(H192,事業区分!$B$9:$H$10,7,FALSE),"")</f>
        <v/>
      </c>
      <c r="M192" s="119"/>
      <c r="N192" s="115"/>
      <c r="O192" s="121"/>
      <c r="P192" s="121"/>
      <c r="Q192" s="122" t="str">
        <f t="shared" si="13"/>
        <v/>
      </c>
      <c r="R192" s="121"/>
      <c r="S192" s="121"/>
      <c r="T192" s="121" t="str">
        <f t="shared" si="14"/>
        <v/>
      </c>
      <c r="U192" s="123" t="str">
        <f t="shared" si="15"/>
        <v/>
      </c>
      <c r="V192" s="124" t="str">
        <f t="shared" si="16"/>
        <v/>
      </c>
      <c r="W192" s="121" t="str">
        <f t="shared" si="17"/>
        <v/>
      </c>
      <c r="X192" s="201" t="str" cm="1">
        <f t="array" ref="X192">IFERROR(_xlfn.IFS(L192=1,MIN(Q192,V192),L192=2,MIN(Q192,V192,W192),L192=4,MIN(MIN(Q192,V192)*K192,W192),L192=6,MIN(MIN(Q192,V192)*1/2,W192)),"")</f>
        <v/>
      </c>
      <c r="Y192" s="202" t="str" cm="1">
        <f t="array" ref="Y192">IFERROR(ROUNDDOWN(_xlfn.IFS(OR(L192=1,L192=2),X192*K192,L192=4,X192,L192=6,X192*2/3),-3),"")</f>
        <v/>
      </c>
      <c r="Z192" s="126"/>
      <c r="AA192" s="127"/>
      <c r="AB192" s="124" t="str">
        <f>IFERROR(ROUNDDOWN(IF(#REF!=1,X192*K192,IF(#REF!=2,X192*K192,IF(#REF!=3,X192*2/3,IF(#REF!=4,X192,IF(#REF!=5,X192*1/2,""))))),-3),"")</f>
        <v/>
      </c>
      <c r="AC192" s="124" t="str">
        <f t="shared" si="18"/>
        <v/>
      </c>
      <c r="AD192" s="128"/>
      <c r="AE192" s="129"/>
      <c r="AF192" s="130"/>
      <c r="AG192" s="119"/>
    </row>
    <row r="193" spans="1:33" s="4" customFormat="1" ht="30" hidden="1" customHeight="1" outlineLevel="2" x14ac:dyDescent="0.15">
      <c r="A193" s="114">
        <v>187</v>
      </c>
      <c r="B193" s="115"/>
      <c r="C193" s="116"/>
      <c r="D193" s="115"/>
      <c r="E193" s="117"/>
      <c r="F193" s="115"/>
      <c r="G193" s="115"/>
      <c r="H193" s="115"/>
      <c r="I193" s="118" t="str">
        <f>IFERROR(VLOOKUP(H193,事業区分!$B$9:$C$10,2,FALSE),"")</f>
        <v/>
      </c>
      <c r="J193" s="119"/>
      <c r="K193" s="120" t="str">
        <f>IFERROR(VLOOKUP(I193,補助率!$B$5:$C$5,2,FALSE),"")</f>
        <v/>
      </c>
      <c r="L193" s="120" t="str">
        <f>IFERROR(VLOOKUP(H193,事業区分!$B$9:$H$10,7,FALSE),"")</f>
        <v/>
      </c>
      <c r="M193" s="119"/>
      <c r="N193" s="115"/>
      <c r="O193" s="121"/>
      <c r="P193" s="121"/>
      <c r="Q193" s="122" t="str">
        <f t="shared" si="13"/>
        <v/>
      </c>
      <c r="R193" s="121"/>
      <c r="S193" s="121"/>
      <c r="T193" s="121" t="str">
        <f t="shared" si="14"/>
        <v/>
      </c>
      <c r="U193" s="123" t="str">
        <f t="shared" si="15"/>
        <v/>
      </c>
      <c r="V193" s="124" t="str">
        <f t="shared" si="16"/>
        <v/>
      </c>
      <c r="W193" s="121" t="str">
        <f t="shared" si="17"/>
        <v/>
      </c>
      <c r="X193" s="201" t="str" cm="1">
        <f t="array" ref="X193">IFERROR(_xlfn.IFS(L193=1,MIN(Q193,V193),L193=2,MIN(Q193,V193,W193),L193=4,MIN(MIN(Q193,V193)*K193,W193),L193=6,MIN(MIN(Q193,V193)*1/2,W193)),"")</f>
        <v/>
      </c>
      <c r="Y193" s="202" t="str" cm="1">
        <f t="array" ref="Y193">IFERROR(ROUNDDOWN(_xlfn.IFS(OR(L193=1,L193=2),X193*K193,L193=4,X193,L193=6,X193*2/3),-3),"")</f>
        <v/>
      </c>
      <c r="Z193" s="126"/>
      <c r="AA193" s="127"/>
      <c r="AB193" s="124" t="str">
        <f>IFERROR(ROUNDDOWN(IF(#REF!=1,X193*K193,IF(#REF!=2,X193*K193,IF(#REF!=3,X193*2/3,IF(#REF!=4,X193,IF(#REF!=5,X193*1/2,""))))),-3),"")</f>
        <v/>
      </c>
      <c r="AC193" s="124" t="str">
        <f t="shared" si="18"/>
        <v/>
      </c>
      <c r="AD193" s="128"/>
      <c r="AE193" s="129"/>
      <c r="AF193" s="130"/>
      <c r="AG193" s="119"/>
    </row>
    <row r="194" spans="1:33" s="4" customFormat="1" ht="30" hidden="1" customHeight="1" outlineLevel="2" x14ac:dyDescent="0.15">
      <c r="A194" s="114">
        <v>188</v>
      </c>
      <c r="B194" s="115"/>
      <c r="C194" s="116"/>
      <c r="D194" s="115"/>
      <c r="E194" s="117"/>
      <c r="F194" s="115"/>
      <c r="G194" s="115"/>
      <c r="H194" s="115"/>
      <c r="I194" s="118" t="str">
        <f>IFERROR(VLOOKUP(H194,事業区分!$B$9:$C$10,2,FALSE),"")</f>
        <v/>
      </c>
      <c r="J194" s="119"/>
      <c r="K194" s="120" t="str">
        <f>IFERROR(VLOOKUP(I194,補助率!$B$5:$C$5,2,FALSE),"")</f>
        <v/>
      </c>
      <c r="L194" s="120" t="str">
        <f>IFERROR(VLOOKUP(H194,事業区分!$B$9:$H$10,7,FALSE),"")</f>
        <v/>
      </c>
      <c r="M194" s="119"/>
      <c r="N194" s="115"/>
      <c r="O194" s="121"/>
      <c r="P194" s="121"/>
      <c r="Q194" s="122" t="str">
        <f t="shared" si="13"/>
        <v/>
      </c>
      <c r="R194" s="121"/>
      <c r="S194" s="121"/>
      <c r="T194" s="121" t="str">
        <f t="shared" si="14"/>
        <v/>
      </c>
      <c r="U194" s="123" t="str">
        <f t="shared" si="15"/>
        <v/>
      </c>
      <c r="V194" s="124" t="str">
        <f t="shared" si="16"/>
        <v/>
      </c>
      <c r="W194" s="121" t="str">
        <f t="shared" si="17"/>
        <v/>
      </c>
      <c r="X194" s="201" t="str" cm="1">
        <f t="array" ref="X194">IFERROR(_xlfn.IFS(L194=1,MIN(Q194,V194),L194=2,MIN(Q194,V194,W194),L194=4,MIN(MIN(Q194,V194)*K194,W194),L194=6,MIN(MIN(Q194,V194)*1/2,W194)),"")</f>
        <v/>
      </c>
      <c r="Y194" s="202" t="str" cm="1">
        <f t="array" ref="Y194">IFERROR(ROUNDDOWN(_xlfn.IFS(OR(L194=1,L194=2),X194*K194,L194=4,X194,L194=6,X194*2/3),-3),"")</f>
        <v/>
      </c>
      <c r="Z194" s="126"/>
      <c r="AA194" s="127"/>
      <c r="AB194" s="124" t="str">
        <f>IFERROR(ROUNDDOWN(IF(#REF!=1,X194*K194,IF(#REF!=2,X194*K194,IF(#REF!=3,X194*2/3,IF(#REF!=4,X194,IF(#REF!=5,X194*1/2,""))))),-3),"")</f>
        <v/>
      </c>
      <c r="AC194" s="124" t="str">
        <f t="shared" si="18"/>
        <v/>
      </c>
      <c r="AD194" s="128"/>
      <c r="AE194" s="129"/>
      <c r="AF194" s="130"/>
      <c r="AG194" s="119"/>
    </row>
    <row r="195" spans="1:33" s="4" customFormat="1" ht="30" hidden="1" customHeight="1" outlineLevel="2" x14ac:dyDescent="0.15">
      <c r="A195" s="114">
        <v>189</v>
      </c>
      <c r="B195" s="115"/>
      <c r="C195" s="116"/>
      <c r="D195" s="115"/>
      <c r="E195" s="117"/>
      <c r="F195" s="115"/>
      <c r="G195" s="115"/>
      <c r="H195" s="115"/>
      <c r="I195" s="118" t="str">
        <f>IFERROR(VLOOKUP(H195,事業区分!$B$9:$C$10,2,FALSE),"")</f>
        <v/>
      </c>
      <c r="J195" s="119"/>
      <c r="K195" s="120" t="str">
        <f>IFERROR(VLOOKUP(I195,補助率!$B$5:$C$5,2,FALSE),"")</f>
        <v/>
      </c>
      <c r="L195" s="120" t="str">
        <f>IFERROR(VLOOKUP(H195,事業区分!$B$9:$H$10,7,FALSE),"")</f>
        <v/>
      </c>
      <c r="M195" s="119"/>
      <c r="N195" s="115"/>
      <c r="O195" s="121"/>
      <c r="P195" s="121"/>
      <c r="Q195" s="122" t="str">
        <f t="shared" si="13"/>
        <v/>
      </c>
      <c r="R195" s="121"/>
      <c r="S195" s="121"/>
      <c r="T195" s="121" t="str">
        <f t="shared" si="14"/>
        <v/>
      </c>
      <c r="U195" s="123" t="str">
        <f t="shared" si="15"/>
        <v/>
      </c>
      <c r="V195" s="124" t="str">
        <f t="shared" si="16"/>
        <v/>
      </c>
      <c r="W195" s="121" t="str">
        <f t="shared" si="17"/>
        <v/>
      </c>
      <c r="X195" s="201" t="str" cm="1">
        <f t="array" ref="X195">IFERROR(_xlfn.IFS(L195=1,MIN(Q195,V195),L195=2,MIN(Q195,V195,W195),L195=4,MIN(MIN(Q195,V195)*K195,W195),L195=6,MIN(MIN(Q195,V195)*1/2,W195)),"")</f>
        <v/>
      </c>
      <c r="Y195" s="202" t="str" cm="1">
        <f t="array" ref="Y195">IFERROR(ROUNDDOWN(_xlfn.IFS(OR(L195=1,L195=2),X195*K195,L195=4,X195,L195=6,X195*2/3),-3),"")</f>
        <v/>
      </c>
      <c r="Z195" s="126"/>
      <c r="AA195" s="127"/>
      <c r="AB195" s="124" t="str">
        <f>IFERROR(ROUNDDOWN(IF(#REF!=1,X195*K195,IF(#REF!=2,X195*K195,IF(#REF!=3,X195*2/3,IF(#REF!=4,X195,IF(#REF!=5,X195*1/2,""))))),-3),"")</f>
        <v/>
      </c>
      <c r="AC195" s="124" t="str">
        <f t="shared" si="18"/>
        <v/>
      </c>
      <c r="AD195" s="128"/>
      <c r="AE195" s="129"/>
      <c r="AF195" s="130"/>
      <c r="AG195" s="119"/>
    </row>
    <row r="196" spans="1:33" s="4" customFormat="1" ht="30" hidden="1" customHeight="1" outlineLevel="2" x14ac:dyDescent="0.15">
      <c r="A196" s="114">
        <v>190</v>
      </c>
      <c r="B196" s="115"/>
      <c r="C196" s="116"/>
      <c r="D196" s="115"/>
      <c r="E196" s="117"/>
      <c r="F196" s="115"/>
      <c r="G196" s="115"/>
      <c r="H196" s="115"/>
      <c r="I196" s="118" t="str">
        <f>IFERROR(VLOOKUP(H196,事業区分!$B$9:$C$10,2,FALSE),"")</f>
        <v/>
      </c>
      <c r="J196" s="119"/>
      <c r="K196" s="120" t="str">
        <f>IFERROR(VLOOKUP(I196,補助率!$B$5:$C$5,2,FALSE),"")</f>
        <v/>
      </c>
      <c r="L196" s="120" t="str">
        <f>IFERROR(VLOOKUP(H196,事業区分!$B$9:$H$10,7,FALSE),"")</f>
        <v/>
      </c>
      <c r="M196" s="119"/>
      <c r="N196" s="115"/>
      <c r="O196" s="121"/>
      <c r="P196" s="121"/>
      <c r="Q196" s="122" t="str">
        <f t="shared" si="13"/>
        <v/>
      </c>
      <c r="R196" s="121"/>
      <c r="S196" s="121"/>
      <c r="T196" s="121" t="str">
        <f t="shared" si="14"/>
        <v/>
      </c>
      <c r="U196" s="123" t="str">
        <f t="shared" si="15"/>
        <v/>
      </c>
      <c r="V196" s="124" t="str">
        <f t="shared" si="16"/>
        <v/>
      </c>
      <c r="W196" s="121" t="str">
        <f t="shared" si="17"/>
        <v/>
      </c>
      <c r="X196" s="201" t="str" cm="1">
        <f t="array" ref="X196">IFERROR(_xlfn.IFS(L196=1,MIN(Q196,V196),L196=2,MIN(Q196,V196,W196),L196=4,MIN(MIN(Q196,V196)*K196,W196),L196=6,MIN(MIN(Q196,V196)*1/2,W196)),"")</f>
        <v/>
      </c>
      <c r="Y196" s="202" t="str" cm="1">
        <f t="array" ref="Y196">IFERROR(ROUNDDOWN(_xlfn.IFS(OR(L196=1,L196=2),X196*K196,L196=4,X196,L196=6,X196*2/3),-3),"")</f>
        <v/>
      </c>
      <c r="Z196" s="126"/>
      <c r="AA196" s="127"/>
      <c r="AB196" s="124" t="str">
        <f>IFERROR(ROUNDDOWN(IF(#REF!=1,X196*K196,IF(#REF!=2,X196*K196,IF(#REF!=3,X196*2/3,IF(#REF!=4,X196,IF(#REF!=5,X196*1/2,""))))),-3),"")</f>
        <v/>
      </c>
      <c r="AC196" s="124" t="str">
        <f t="shared" si="18"/>
        <v/>
      </c>
      <c r="AD196" s="128"/>
      <c r="AE196" s="129"/>
      <c r="AF196" s="130"/>
      <c r="AG196" s="119"/>
    </row>
    <row r="197" spans="1:33" s="4" customFormat="1" ht="30" hidden="1" customHeight="1" outlineLevel="2" x14ac:dyDescent="0.15">
      <c r="A197" s="114">
        <v>191</v>
      </c>
      <c r="B197" s="115"/>
      <c r="C197" s="116"/>
      <c r="D197" s="115"/>
      <c r="E197" s="117"/>
      <c r="F197" s="115"/>
      <c r="G197" s="115"/>
      <c r="H197" s="115"/>
      <c r="I197" s="118" t="str">
        <f>IFERROR(VLOOKUP(H197,事業区分!$B$9:$C$10,2,FALSE),"")</f>
        <v/>
      </c>
      <c r="J197" s="119"/>
      <c r="K197" s="120" t="str">
        <f>IFERROR(VLOOKUP(I197,補助率!$B$5:$C$5,2,FALSE),"")</f>
        <v/>
      </c>
      <c r="L197" s="120" t="str">
        <f>IFERROR(VLOOKUP(H197,事業区分!$B$9:$H$10,7,FALSE),"")</f>
        <v/>
      </c>
      <c r="M197" s="119"/>
      <c r="N197" s="115"/>
      <c r="O197" s="121"/>
      <c r="P197" s="121"/>
      <c r="Q197" s="122" t="str">
        <f t="shared" si="13"/>
        <v/>
      </c>
      <c r="R197" s="121"/>
      <c r="S197" s="121"/>
      <c r="T197" s="121" t="str">
        <f t="shared" si="14"/>
        <v/>
      </c>
      <c r="U197" s="123" t="str">
        <f t="shared" si="15"/>
        <v/>
      </c>
      <c r="V197" s="124" t="str">
        <f t="shared" si="16"/>
        <v/>
      </c>
      <c r="W197" s="121" t="str">
        <f t="shared" si="17"/>
        <v/>
      </c>
      <c r="X197" s="201" t="str" cm="1">
        <f t="array" ref="X197">IFERROR(_xlfn.IFS(L197=1,MIN(Q197,V197),L197=2,MIN(Q197,V197,W197),L197=4,MIN(MIN(Q197,V197)*K197,W197),L197=6,MIN(MIN(Q197,V197)*1/2,W197)),"")</f>
        <v/>
      </c>
      <c r="Y197" s="202" t="str" cm="1">
        <f t="array" ref="Y197">IFERROR(ROUNDDOWN(_xlfn.IFS(OR(L197=1,L197=2),X197*K197,L197=4,X197,L197=6,X197*2/3),-3),"")</f>
        <v/>
      </c>
      <c r="Z197" s="126"/>
      <c r="AA197" s="127"/>
      <c r="AB197" s="124" t="str">
        <f>IFERROR(ROUNDDOWN(IF(#REF!=1,X197*K197,IF(#REF!=2,X197*K197,IF(#REF!=3,X197*2/3,IF(#REF!=4,X197,IF(#REF!=5,X197*1/2,""))))),-3),"")</f>
        <v/>
      </c>
      <c r="AC197" s="124" t="str">
        <f t="shared" si="18"/>
        <v/>
      </c>
      <c r="AD197" s="128"/>
      <c r="AE197" s="129"/>
      <c r="AF197" s="130"/>
      <c r="AG197" s="119"/>
    </row>
    <row r="198" spans="1:33" s="4" customFormat="1" ht="30" hidden="1" customHeight="1" outlineLevel="2" x14ac:dyDescent="0.15">
      <c r="A198" s="114">
        <v>192</v>
      </c>
      <c r="B198" s="115"/>
      <c r="C198" s="116"/>
      <c r="D198" s="115"/>
      <c r="E198" s="117"/>
      <c r="F198" s="115"/>
      <c r="G198" s="115"/>
      <c r="H198" s="115"/>
      <c r="I198" s="118" t="str">
        <f>IFERROR(VLOOKUP(H198,事業区分!$B$9:$C$10,2,FALSE),"")</f>
        <v/>
      </c>
      <c r="J198" s="119"/>
      <c r="K198" s="120" t="str">
        <f>IFERROR(VLOOKUP(I198,補助率!$B$5:$C$5,2,FALSE),"")</f>
        <v/>
      </c>
      <c r="L198" s="120" t="str">
        <f>IFERROR(VLOOKUP(H198,事業区分!$B$9:$H$10,7,FALSE),"")</f>
        <v/>
      </c>
      <c r="M198" s="119"/>
      <c r="N198" s="115"/>
      <c r="O198" s="121"/>
      <c r="P198" s="121"/>
      <c r="Q198" s="122" t="str">
        <f t="shared" si="13"/>
        <v/>
      </c>
      <c r="R198" s="121"/>
      <c r="S198" s="121"/>
      <c r="T198" s="121" t="str">
        <f t="shared" si="14"/>
        <v/>
      </c>
      <c r="U198" s="123" t="str">
        <f t="shared" si="15"/>
        <v/>
      </c>
      <c r="V198" s="124" t="str">
        <f t="shared" si="16"/>
        <v/>
      </c>
      <c r="W198" s="121" t="str">
        <f t="shared" si="17"/>
        <v/>
      </c>
      <c r="X198" s="201" t="str" cm="1">
        <f t="array" ref="X198">IFERROR(_xlfn.IFS(L198=1,MIN(Q198,V198),L198=2,MIN(Q198,V198,W198),L198=4,MIN(MIN(Q198,V198)*K198,W198),L198=6,MIN(MIN(Q198,V198)*1/2,W198)),"")</f>
        <v/>
      </c>
      <c r="Y198" s="202" t="str" cm="1">
        <f t="array" ref="Y198">IFERROR(ROUNDDOWN(_xlfn.IFS(OR(L198=1,L198=2),X198*K198,L198=4,X198,L198=6,X198*2/3),-3),"")</f>
        <v/>
      </c>
      <c r="Z198" s="126"/>
      <c r="AA198" s="127"/>
      <c r="AB198" s="124" t="str">
        <f>IFERROR(ROUNDDOWN(IF(#REF!=1,X198*K198,IF(#REF!=2,X198*K198,IF(#REF!=3,X198*2/3,IF(#REF!=4,X198,IF(#REF!=5,X198*1/2,""))))),-3),"")</f>
        <v/>
      </c>
      <c r="AC198" s="124" t="str">
        <f t="shared" si="18"/>
        <v/>
      </c>
      <c r="AD198" s="128"/>
      <c r="AE198" s="129"/>
      <c r="AF198" s="130"/>
      <c r="AG198" s="119"/>
    </row>
    <row r="199" spans="1:33" s="4" customFormat="1" ht="30" hidden="1" customHeight="1" outlineLevel="2" x14ac:dyDescent="0.15">
      <c r="A199" s="114">
        <v>193</v>
      </c>
      <c r="B199" s="115"/>
      <c r="C199" s="116"/>
      <c r="D199" s="115"/>
      <c r="E199" s="117"/>
      <c r="F199" s="115"/>
      <c r="G199" s="115"/>
      <c r="H199" s="115"/>
      <c r="I199" s="118" t="str">
        <f>IFERROR(VLOOKUP(H199,事業区分!$B$9:$C$10,2,FALSE),"")</f>
        <v/>
      </c>
      <c r="J199" s="119"/>
      <c r="K199" s="120" t="str">
        <f>IFERROR(VLOOKUP(I199,補助率!$B$5:$C$5,2,FALSE),"")</f>
        <v/>
      </c>
      <c r="L199" s="120" t="str">
        <f>IFERROR(VLOOKUP(H199,事業区分!$B$9:$H$10,7,FALSE),"")</f>
        <v/>
      </c>
      <c r="M199" s="119"/>
      <c r="N199" s="115"/>
      <c r="O199" s="121"/>
      <c r="P199" s="121"/>
      <c r="Q199" s="122" t="str">
        <f t="shared" si="13"/>
        <v/>
      </c>
      <c r="R199" s="121"/>
      <c r="S199" s="121"/>
      <c r="T199" s="121" t="str">
        <f t="shared" si="14"/>
        <v/>
      </c>
      <c r="U199" s="123" t="str">
        <f t="shared" si="15"/>
        <v/>
      </c>
      <c r="V199" s="124" t="str">
        <f t="shared" si="16"/>
        <v/>
      </c>
      <c r="W199" s="121" t="str">
        <f t="shared" si="17"/>
        <v/>
      </c>
      <c r="X199" s="201" t="str" cm="1">
        <f t="array" ref="X199">IFERROR(_xlfn.IFS(L199=1,MIN(Q199,V199),L199=2,MIN(Q199,V199,W199),L199=4,MIN(MIN(Q199,V199)*K199,W199),L199=6,MIN(MIN(Q199,V199)*1/2,W199)),"")</f>
        <v/>
      </c>
      <c r="Y199" s="202" t="str" cm="1">
        <f t="array" ref="Y199">IFERROR(ROUNDDOWN(_xlfn.IFS(OR(L199=1,L199=2),X199*K199,L199=4,X199,L199=6,X199*2/3),-3),"")</f>
        <v/>
      </c>
      <c r="Z199" s="126"/>
      <c r="AA199" s="127"/>
      <c r="AB199" s="124" t="str">
        <f>IFERROR(ROUNDDOWN(IF(#REF!=1,X199*K199,IF(#REF!=2,X199*K199,IF(#REF!=3,X199*2/3,IF(#REF!=4,X199,IF(#REF!=5,X199*1/2,""))))),-3),"")</f>
        <v/>
      </c>
      <c r="AC199" s="124" t="str">
        <f t="shared" si="18"/>
        <v/>
      </c>
      <c r="AD199" s="128"/>
      <c r="AE199" s="129"/>
      <c r="AF199" s="130"/>
      <c r="AG199" s="119"/>
    </row>
    <row r="200" spans="1:33" s="4" customFormat="1" ht="30" hidden="1" customHeight="1" outlineLevel="2" x14ac:dyDescent="0.15">
      <c r="A200" s="114">
        <v>194</v>
      </c>
      <c r="B200" s="115"/>
      <c r="C200" s="116"/>
      <c r="D200" s="115"/>
      <c r="E200" s="117"/>
      <c r="F200" s="115"/>
      <c r="G200" s="115"/>
      <c r="H200" s="115"/>
      <c r="I200" s="118" t="str">
        <f>IFERROR(VLOOKUP(H200,事業区分!$B$9:$C$10,2,FALSE),"")</f>
        <v/>
      </c>
      <c r="J200" s="119"/>
      <c r="K200" s="120" t="str">
        <f>IFERROR(VLOOKUP(I200,補助率!$B$5:$C$5,2,FALSE),"")</f>
        <v/>
      </c>
      <c r="L200" s="120" t="str">
        <f>IFERROR(VLOOKUP(H200,事業区分!$B$9:$H$10,7,FALSE),"")</f>
        <v/>
      </c>
      <c r="M200" s="119"/>
      <c r="N200" s="115"/>
      <c r="O200" s="121"/>
      <c r="P200" s="121"/>
      <c r="Q200" s="122" t="str">
        <f t="shared" ref="Q200:Q263" si="19">IF(O200-P200=0,"",O200-P200)</f>
        <v/>
      </c>
      <c r="R200" s="121"/>
      <c r="S200" s="121"/>
      <c r="T200" s="121" t="str">
        <f t="shared" ref="T200:T263" si="20">IF(OR(S200=120000000,S200=60000000,S200=180000000,S200=905000,S200=16500000),"－","")</f>
        <v/>
      </c>
      <c r="U200" s="123" t="str">
        <f t="shared" ref="U200:U263" si="21">IFERROR(IF(T200="－",S200,S200*T200),"")</f>
        <v/>
      </c>
      <c r="V200" s="124" t="str">
        <f t="shared" ref="V200:V263" si="22">IF(MIN(R200,U200)=0,"",MIN(R200,U200))</f>
        <v/>
      </c>
      <c r="W200" s="121" t="str">
        <f t="shared" ref="W200:W263" si="23">IF(L200=1,"－","")</f>
        <v/>
      </c>
      <c r="X200" s="201" t="str" cm="1">
        <f t="array" ref="X200">IFERROR(_xlfn.IFS(L200=1,MIN(Q200,V200),L200=2,MIN(Q200,V200,W200),L200=4,MIN(MIN(Q200,V200)*K200,W200),L200=6,MIN(MIN(Q200,V200)*1/2,W200)),"")</f>
        <v/>
      </c>
      <c r="Y200" s="202" t="str" cm="1">
        <f t="array" ref="Y200">IFERROR(ROUNDDOWN(_xlfn.IFS(OR(L200=1,L200=2),X200*K200,L200=4,X200,L200=6,X200*2/3),-3),"")</f>
        <v/>
      </c>
      <c r="Z200" s="126"/>
      <c r="AA200" s="127"/>
      <c r="AB200" s="124" t="str">
        <f>IFERROR(ROUNDDOWN(IF(#REF!=1,X200*K200,IF(#REF!=2,X200*K200,IF(#REF!=3,X200*2/3,IF(#REF!=4,X200,IF(#REF!=5,X200*1/2,""))))),-3),"")</f>
        <v/>
      </c>
      <c r="AC200" s="124" t="str">
        <f t="shared" ref="AC200:AC263" si="24">IFERROR(AA200-AB200,"")</f>
        <v/>
      </c>
      <c r="AD200" s="128"/>
      <c r="AE200" s="129"/>
      <c r="AF200" s="130"/>
      <c r="AG200" s="119"/>
    </row>
    <row r="201" spans="1:33" s="4" customFormat="1" ht="30" hidden="1" customHeight="1" outlineLevel="2" x14ac:dyDescent="0.15">
      <c r="A201" s="114">
        <v>195</v>
      </c>
      <c r="B201" s="115"/>
      <c r="C201" s="116"/>
      <c r="D201" s="115"/>
      <c r="E201" s="117"/>
      <c r="F201" s="115"/>
      <c r="G201" s="115"/>
      <c r="H201" s="115"/>
      <c r="I201" s="118" t="str">
        <f>IFERROR(VLOOKUP(H201,事業区分!$B$9:$C$10,2,FALSE),"")</f>
        <v/>
      </c>
      <c r="J201" s="119"/>
      <c r="K201" s="120" t="str">
        <f>IFERROR(VLOOKUP(I201,補助率!$B$5:$C$5,2,FALSE),"")</f>
        <v/>
      </c>
      <c r="L201" s="120" t="str">
        <f>IFERROR(VLOOKUP(H201,事業区分!$B$9:$H$10,7,FALSE),"")</f>
        <v/>
      </c>
      <c r="M201" s="119"/>
      <c r="N201" s="115"/>
      <c r="O201" s="121"/>
      <c r="P201" s="121"/>
      <c r="Q201" s="122" t="str">
        <f t="shared" si="19"/>
        <v/>
      </c>
      <c r="R201" s="121"/>
      <c r="S201" s="121"/>
      <c r="T201" s="121" t="str">
        <f t="shared" si="20"/>
        <v/>
      </c>
      <c r="U201" s="123" t="str">
        <f t="shared" si="21"/>
        <v/>
      </c>
      <c r="V201" s="124" t="str">
        <f t="shared" si="22"/>
        <v/>
      </c>
      <c r="W201" s="121" t="str">
        <f t="shared" si="23"/>
        <v/>
      </c>
      <c r="X201" s="201" t="str" cm="1">
        <f t="array" ref="X201">IFERROR(_xlfn.IFS(L201=1,MIN(Q201,V201),L201=2,MIN(Q201,V201,W201),L201=4,MIN(MIN(Q201,V201)*K201,W201),L201=6,MIN(MIN(Q201,V201)*1/2,W201)),"")</f>
        <v/>
      </c>
      <c r="Y201" s="202" t="str" cm="1">
        <f t="array" ref="Y201">IFERROR(ROUNDDOWN(_xlfn.IFS(OR(L201=1,L201=2),X201*K201,L201=4,X201,L201=6,X201*2/3),-3),"")</f>
        <v/>
      </c>
      <c r="Z201" s="126"/>
      <c r="AA201" s="127"/>
      <c r="AB201" s="124" t="str">
        <f>IFERROR(ROUNDDOWN(IF(#REF!=1,X201*K201,IF(#REF!=2,X201*K201,IF(#REF!=3,X201*2/3,IF(#REF!=4,X201,IF(#REF!=5,X201*1/2,""))))),-3),"")</f>
        <v/>
      </c>
      <c r="AC201" s="124" t="str">
        <f t="shared" si="24"/>
        <v/>
      </c>
      <c r="AD201" s="128"/>
      <c r="AE201" s="129"/>
      <c r="AF201" s="130"/>
      <c r="AG201" s="119"/>
    </row>
    <row r="202" spans="1:33" s="4" customFormat="1" ht="30" hidden="1" customHeight="1" outlineLevel="2" x14ac:dyDescent="0.15">
      <c r="A202" s="114">
        <v>196</v>
      </c>
      <c r="B202" s="115"/>
      <c r="C202" s="116"/>
      <c r="D202" s="115"/>
      <c r="E202" s="117"/>
      <c r="F202" s="115"/>
      <c r="G202" s="115"/>
      <c r="H202" s="115"/>
      <c r="I202" s="118" t="str">
        <f>IFERROR(VLOOKUP(H202,事業区分!$B$9:$C$10,2,FALSE),"")</f>
        <v/>
      </c>
      <c r="J202" s="119"/>
      <c r="K202" s="120" t="str">
        <f>IFERROR(VLOOKUP(I202,補助率!$B$5:$C$5,2,FALSE),"")</f>
        <v/>
      </c>
      <c r="L202" s="120" t="str">
        <f>IFERROR(VLOOKUP(H202,事業区分!$B$9:$H$10,7,FALSE),"")</f>
        <v/>
      </c>
      <c r="M202" s="119"/>
      <c r="N202" s="115"/>
      <c r="O202" s="121"/>
      <c r="P202" s="121"/>
      <c r="Q202" s="122" t="str">
        <f t="shared" si="19"/>
        <v/>
      </c>
      <c r="R202" s="121"/>
      <c r="S202" s="121"/>
      <c r="T202" s="121" t="str">
        <f t="shared" si="20"/>
        <v/>
      </c>
      <c r="U202" s="123" t="str">
        <f t="shared" si="21"/>
        <v/>
      </c>
      <c r="V202" s="124" t="str">
        <f t="shared" si="22"/>
        <v/>
      </c>
      <c r="W202" s="121" t="str">
        <f t="shared" si="23"/>
        <v/>
      </c>
      <c r="X202" s="201" t="str" cm="1">
        <f t="array" ref="X202">IFERROR(_xlfn.IFS(L202=1,MIN(Q202,V202),L202=2,MIN(Q202,V202,W202),L202=4,MIN(MIN(Q202,V202)*K202,W202),L202=6,MIN(MIN(Q202,V202)*1/2,W202)),"")</f>
        <v/>
      </c>
      <c r="Y202" s="202" t="str" cm="1">
        <f t="array" ref="Y202">IFERROR(ROUNDDOWN(_xlfn.IFS(OR(L202=1,L202=2),X202*K202,L202=4,X202,L202=6,X202*2/3),-3),"")</f>
        <v/>
      </c>
      <c r="Z202" s="126"/>
      <c r="AA202" s="127"/>
      <c r="AB202" s="124" t="str">
        <f>IFERROR(ROUNDDOWN(IF(#REF!=1,X202*K202,IF(#REF!=2,X202*K202,IF(#REF!=3,X202*2/3,IF(#REF!=4,X202,IF(#REF!=5,X202*1/2,""))))),-3),"")</f>
        <v/>
      </c>
      <c r="AC202" s="124" t="str">
        <f t="shared" si="24"/>
        <v/>
      </c>
      <c r="AD202" s="128"/>
      <c r="AE202" s="129"/>
      <c r="AF202" s="130"/>
      <c r="AG202" s="119"/>
    </row>
    <row r="203" spans="1:33" s="4" customFormat="1" ht="30" hidden="1" customHeight="1" outlineLevel="2" x14ac:dyDescent="0.15">
      <c r="A203" s="114">
        <v>197</v>
      </c>
      <c r="B203" s="115"/>
      <c r="C203" s="116"/>
      <c r="D203" s="115"/>
      <c r="E203" s="117"/>
      <c r="F203" s="115"/>
      <c r="G203" s="115"/>
      <c r="H203" s="115"/>
      <c r="I203" s="118" t="str">
        <f>IFERROR(VLOOKUP(H203,事業区分!$B$9:$C$10,2,FALSE),"")</f>
        <v/>
      </c>
      <c r="J203" s="119"/>
      <c r="K203" s="120" t="str">
        <f>IFERROR(VLOOKUP(I203,補助率!$B$5:$C$5,2,FALSE),"")</f>
        <v/>
      </c>
      <c r="L203" s="120" t="str">
        <f>IFERROR(VLOOKUP(H203,事業区分!$B$9:$H$10,7,FALSE),"")</f>
        <v/>
      </c>
      <c r="M203" s="119"/>
      <c r="N203" s="115"/>
      <c r="O203" s="121"/>
      <c r="P203" s="121"/>
      <c r="Q203" s="122" t="str">
        <f t="shared" si="19"/>
        <v/>
      </c>
      <c r="R203" s="121"/>
      <c r="S203" s="121"/>
      <c r="T203" s="121" t="str">
        <f t="shared" si="20"/>
        <v/>
      </c>
      <c r="U203" s="123" t="str">
        <f t="shared" si="21"/>
        <v/>
      </c>
      <c r="V203" s="124" t="str">
        <f t="shared" si="22"/>
        <v/>
      </c>
      <c r="W203" s="121" t="str">
        <f t="shared" si="23"/>
        <v/>
      </c>
      <c r="X203" s="201" t="str" cm="1">
        <f t="array" ref="X203">IFERROR(_xlfn.IFS(L203=1,MIN(Q203,V203),L203=2,MIN(Q203,V203,W203),L203=4,MIN(MIN(Q203,V203)*K203,W203),L203=6,MIN(MIN(Q203,V203)*1/2,W203)),"")</f>
        <v/>
      </c>
      <c r="Y203" s="202" t="str" cm="1">
        <f t="array" ref="Y203">IFERROR(ROUNDDOWN(_xlfn.IFS(OR(L203=1,L203=2),X203*K203,L203=4,X203,L203=6,X203*2/3),-3),"")</f>
        <v/>
      </c>
      <c r="Z203" s="126"/>
      <c r="AA203" s="127"/>
      <c r="AB203" s="124" t="str">
        <f>IFERROR(ROUNDDOWN(IF(#REF!=1,X203*K203,IF(#REF!=2,X203*K203,IF(#REF!=3,X203*2/3,IF(#REF!=4,X203,IF(#REF!=5,X203*1/2,""))))),-3),"")</f>
        <v/>
      </c>
      <c r="AC203" s="124" t="str">
        <f t="shared" si="24"/>
        <v/>
      </c>
      <c r="AD203" s="128"/>
      <c r="AE203" s="129"/>
      <c r="AF203" s="130"/>
      <c r="AG203" s="119"/>
    </row>
    <row r="204" spans="1:33" s="4" customFormat="1" ht="30" hidden="1" customHeight="1" outlineLevel="2" x14ac:dyDescent="0.15">
      <c r="A204" s="114">
        <v>198</v>
      </c>
      <c r="B204" s="115"/>
      <c r="C204" s="116"/>
      <c r="D204" s="115"/>
      <c r="E204" s="117"/>
      <c r="F204" s="115"/>
      <c r="G204" s="115"/>
      <c r="H204" s="115"/>
      <c r="I204" s="118" t="str">
        <f>IFERROR(VLOOKUP(H204,事業区分!$B$9:$C$10,2,FALSE),"")</f>
        <v/>
      </c>
      <c r="J204" s="119"/>
      <c r="K204" s="120" t="str">
        <f>IFERROR(VLOOKUP(I204,補助率!$B$5:$C$5,2,FALSE),"")</f>
        <v/>
      </c>
      <c r="L204" s="120" t="str">
        <f>IFERROR(VLOOKUP(H204,事業区分!$B$9:$H$10,7,FALSE),"")</f>
        <v/>
      </c>
      <c r="M204" s="119"/>
      <c r="N204" s="115"/>
      <c r="O204" s="121"/>
      <c r="P204" s="121"/>
      <c r="Q204" s="122" t="str">
        <f t="shared" si="19"/>
        <v/>
      </c>
      <c r="R204" s="121"/>
      <c r="S204" s="121"/>
      <c r="T204" s="121" t="str">
        <f t="shared" si="20"/>
        <v/>
      </c>
      <c r="U204" s="123" t="str">
        <f t="shared" si="21"/>
        <v/>
      </c>
      <c r="V204" s="124" t="str">
        <f t="shared" si="22"/>
        <v/>
      </c>
      <c r="W204" s="121" t="str">
        <f t="shared" si="23"/>
        <v/>
      </c>
      <c r="X204" s="201" t="str" cm="1">
        <f t="array" ref="X204">IFERROR(_xlfn.IFS(L204=1,MIN(Q204,V204),L204=2,MIN(Q204,V204,W204),L204=4,MIN(MIN(Q204,V204)*K204,W204),L204=6,MIN(MIN(Q204,V204)*1/2,W204)),"")</f>
        <v/>
      </c>
      <c r="Y204" s="202" t="str" cm="1">
        <f t="array" ref="Y204">IFERROR(ROUNDDOWN(_xlfn.IFS(OR(L204=1,L204=2),X204*K204,L204=4,X204,L204=6,X204*2/3),-3),"")</f>
        <v/>
      </c>
      <c r="Z204" s="126"/>
      <c r="AA204" s="127"/>
      <c r="AB204" s="124" t="str">
        <f>IFERROR(ROUNDDOWN(IF(#REF!=1,X204*K204,IF(#REF!=2,X204*K204,IF(#REF!=3,X204*2/3,IF(#REF!=4,X204,IF(#REF!=5,X204*1/2,""))))),-3),"")</f>
        <v/>
      </c>
      <c r="AC204" s="124" t="str">
        <f t="shared" si="24"/>
        <v/>
      </c>
      <c r="AD204" s="128"/>
      <c r="AE204" s="129"/>
      <c r="AF204" s="130"/>
      <c r="AG204" s="119"/>
    </row>
    <row r="205" spans="1:33" s="4" customFormat="1" ht="30" hidden="1" customHeight="1" outlineLevel="2" x14ac:dyDescent="0.15">
      <c r="A205" s="114">
        <v>199</v>
      </c>
      <c r="B205" s="115"/>
      <c r="C205" s="116"/>
      <c r="D205" s="115"/>
      <c r="E205" s="117"/>
      <c r="F205" s="115"/>
      <c r="G205" s="115"/>
      <c r="H205" s="115"/>
      <c r="I205" s="118" t="str">
        <f>IFERROR(VLOOKUP(H205,事業区分!$B$9:$C$10,2,FALSE),"")</f>
        <v/>
      </c>
      <c r="J205" s="119"/>
      <c r="K205" s="120" t="str">
        <f>IFERROR(VLOOKUP(I205,補助率!$B$5:$C$5,2,FALSE),"")</f>
        <v/>
      </c>
      <c r="L205" s="120" t="str">
        <f>IFERROR(VLOOKUP(H205,事業区分!$B$9:$H$10,7,FALSE),"")</f>
        <v/>
      </c>
      <c r="M205" s="119"/>
      <c r="N205" s="115"/>
      <c r="O205" s="121"/>
      <c r="P205" s="121"/>
      <c r="Q205" s="122" t="str">
        <f t="shared" si="19"/>
        <v/>
      </c>
      <c r="R205" s="121"/>
      <c r="S205" s="121"/>
      <c r="T205" s="121" t="str">
        <f t="shared" si="20"/>
        <v/>
      </c>
      <c r="U205" s="123" t="str">
        <f t="shared" si="21"/>
        <v/>
      </c>
      <c r="V205" s="124" t="str">
        <f t="shared" si="22"/>
        <v/>
      </c>
      <c r="W205" s="121" t="str">
        <f t="shared" si="23"/>
        <v/>
      </c>
      <c r="X205" s="201" t="str" cm="1">
        <f t="array" ref="X205">IFERROR(_xlfn.IFS(L205=1,MIN(Q205,V205),L205=2,MIN(Q205,V205,W205),L205=4,MIN(MIN(Q205,V205)*K205,W205),L205=6,MIN(MIN(Q205,V205)*1/2,W205)),"")</f>
        <v/>
      </c>
      <c r="Y205" s="202" t="str" cm="1">
        <f t="array" ref="Y205">IFERROR(ROUNDDOWN(_xlfn.IFS(OR(L205=1,L205=2),X205*K205,L205=4,X205,L205=6,X205*2/3),-3),"")</f>
        <v/>
      </c>
      <c r="Z205" s="126"/>
      <c r="AA205" s="127"/>
      <c r="AB205" s="124" t="str">
        <f>IFERROR(ROUNDDOWN(IF(#REF!=1,X205*K205,IF(#REF!=2,X205*K205,IF(#REF!=3,X205*2/3,IF(#REF!=4,X205,IF(#REF!=5,X205*1/2,""))))),-3),"")</f>
        <v/>
      </c>
      <c r="AC205" s="124" t="str">
        <f t="shared" si="24"/>
        <v/>
      </c>
      <c r="AD205" s="128"/>
      <c r="AE205" s="129"/>
      <c r="AF205" s="130"/>
      <c r="AG205" s="119"/>
    </row>
    <row r="206" spans="1:33" s="4" customFormat="1" ht="30" hidden="1" customHeight="1" outlineLevel="2" x14ac:dyDescent="0.15">
      <c r="A206" s="114">
        <v>200</v>
      </c>
      <c r="B206" s="115"/>
      <c r="C206" s="116"/>
      <c r="D206" s="115"/>
      <c r="E206" s="117"/>
      <c r="F206" s="115"/>
      <c r="G206" s="115"/>
      <c r="H206" s="115"/>
      <c r="I206" s="118" t="str">
        <f>IFERROR(VLOOKUP(H206,事業区分!$B$9:$C$10,2,FALSE),"")</f>
        <v/>
      </c>
      <c r="J206" s="119"/>
      <c r="K206" s="120" t="str">
        <f>IFERROR(VLOOKUP(I206,補助率!$B$5:$C$5,2,FALSE),"")</f>
        <v/>
      </c>
      <c r="L206" s="120" t="str">
        <f>IFERROR(VLOOKUP(H206,事業区分!$B$9:$H$10,7,FALSE),"")</f>
        <v/>
      </c>
      <c r="M206" s="119"/>
      <c r="N206" s="115"/>
      <c r="O206" s="121"/>
      <c r="P206" s="121"/>
      <c r="Q206" s="122" t="str">
        <f t="shared" si="19"/>
        <v/>
      </c>
      <c r="R206" s="121"/>
      <c r="S206" s="121"/>
      <c r="T206" s="121" t="str">
        <f t="shared" si="20"/>
        <v/>
      </c>
      <c r="U206" s="123" t="str">
        <f t="shared" si="21"/>
        <v/>
      </c>
      <c r="V206" s="124" t="str">
        <f t="shared" si="22"/>
        <v/>
      </c>
      <c r="W206" s="121" t="str">
        <f t="shared" si="23"/>
        <v/>
      </c>
      <c r="X206" s="201" t="str" cm="1">
        <f t="array" ref="X206">IFERROR(_xlfn.IFS(L206=1,MIN(Q206,V206),L206=2,MIN(Q206,V206,W206),L206=4,MIN(MIN(Q206,V206)*K206,W206),L206=6,MIN(MIN(Q206,V206)*1/2,W206)),"")</f>
        <v/>
      </c>
      <c r="Y206" s="202" t="str" cm="1">
        <f t="array" ref="Y206">IFERROR(ROUNDDOWN(_xlfn.IFS(OR(L206=1,L206=2),X206*K206,L206=4,X206,L206=6,X206*2/3),-3),"")</f>
        <v/>
      </c>
      <c r="Z206" s="126"/>
      <c r="AA206" s="127"/>
      <c r="AB206" s="124" t="str">
        <f>IFERROR(ROUNDDOWN(IF(#REF!=1,X206*K206,IF(#REF!=2,X206*K206,IF(#REF!=3,X206*2/3,IF(#REF!=4,X206,IF(#REF!=5,X206*1/2,""))))),-3),"")</f>
        <v/>
      </c>
      <c r="AC206" s="124" t="str">
        <f t="shared" si="24"/>
        <v/>
      </c>
      <c r="AD206" s="128"/>
      <c r="AE206" s="129"/>
      <c r="AF206" s="130"/>
      <c r="AG206" s="119"/>
    </row>
    <row r="207" spans="1:33" s="4" customFormat="1" ht="30" hidden="1" customHeight="1" outlineLevel="3" x14ac:dyDescent="0.15">
      <c r="A207" s="114">
        <v>201</v>
      </c>
      <c r="B207" s="115"/>
      <c r="C207" s="116"/>
      <c r="D207" s="115"/>
      <c r="E207" s="117"/>
      <c r="F207" s="115"/>
      <c r="G207" s="115"/>
      <c r="H207" s="115"/>
      <c r="I207" s="118" t="str">
        <f>IFERROR(VLOOKUP(H207,事業区分!$B$9:$C$10,2,FALSE),"")</f>
        <v/>
      </c>
      <c r="J207" s="119"/>
      <c r="K207" s="120" t="str">
        <f>IFERROR(VLOOKUP(I207,補助率!$B$5:$C$5,2,FALSE),"")</f>
        <v/>
      </c>
      <c r="L207" s="120" t="str">
        <f>IFERROR(VLOOKUP(H207,事業区分!$B$9:$H$10,7,FALSE),"")</f>
        <v/>
      </c>
      <c r="M207" s="119"/>
      <c r="N207" s="115"/>
      <c r="O207" s="121"/>
      <c r="P207" s="121"/>
      <c r="Q207" s="122" t="str">
        <f t="shared" si="19"/>
        <v/>
      </c>
      <c r="R207" s="121"/>
      <c r="S207" s="121"/>
      <c r="T207" s="121" t="str">
        <f t="shared" si="20"/>
        <v/>
      </c>
      <c r="U207" s="123" t="str">
        <f t="shared" si="21"/>
        <v/>
      </c>
      <c r="V207" s="124" t="str">
        <f t="shared" si="22"/>
        <v/>
      </c>
      <c r="W207" s="121" t="str">
        <f t="shared" si="23"/>
        <v/>
      </c>
      <c r="X207" s="201" t="str" cm="1">
        <f t="array" ref="X207">IFERROR(_xlfn.IFS(L207=1,MIN(Q207,V207),L207=2,MIN(Q207,V207,W207),L207=4,MIN(MIN(Q207,V207)*K207,W207),L207=6,MIN(MIN(Q207,V207)*1/2,W207)),"")</f>
        <v/>
      </c>
      <c r="Y207" s="202" t="str" cm="1">
        <f t="array" ref="Y207">IFERROR(ROUNDDOWN(_xlfn.IFS(OR(L207=1,L207=2),X207*K207,L207=4,X207,L207=6,X207*2/3),-3),"")</f>
        <v/>
      </c>
      <c r="Z207" s="126"/>
      <c r="AA207" s="127"/>
      <c r="AB207" s="124" t="str">
        <f>IFERROR(ROUNDDOWN(IF(#REF!=1,X207*K207,IF(#REF!=2,X207*K207,IF(#REF!=3,X207*2/3,IF(#REF!=4,X207,IF(#REF!=5,X207*1/2,""))))),-3),"")</f>
        <v/>
      </c>
      <c r="AC207" s="124" t="str">
        <f t="shared" si="24"/>
        <v/>
      </c>
      <c r="AD207" s="128"/>
      <c r="AE207" s="129"/>
      <c r="AF207" s="130"/>
      <c r="AG207" s="119"/>
    </row>
    <row r="208" spans="1:33" s="4" customFormat="1" ht="30" hidden="1" customHeight="1" outlineLevel="3" x14ac:dyDescent="0.15">
      <c r="A208" s="114">
        <v>202</v>
      </c>
      <c r="B208" s="115"/>
      <c r="C208" s="116"/>
      <c r="D208" s="115"/>
      <c r="E208" s="117"/>
      <c r="F208" s="115"/>
      <c r="G208" s="115"/>
      <c r="H208" s="115"/>
      <c r="I208" s="118" t="str">
        <f>IFERROR(VLOOKUP(H208,事業区分!$B$9:$C$10,2,FALSE),"")</f>
        <v/>
      </c>
      <c r="J208" s="119"/>
      <c r="K208" s="120" t="str">
        <f>IFERROR(VLOOKUP(I208,補助率!$B$5:$C$5,2,FALSE),"")</f>
        <v/>
      </c>
      <c r="L208" s="120" t="str">
        <f>IFERROR(VLOOKUP(H208,事業区分!$B$9:$H$10,7,FALSE),"")</f>
        <v/>
      </c>
      <c r="M208" s="119"/>
      <c r="N208" s="115"/>
      <c r="O208" s="121"/>
      <c r="P208" s="121"/>
      <c r="Q208" s="122" t="str">
        <f t="shared" si="19"/>
        <v/>
      </c>
      <c r="R208" s="121"/>
      <c r="S208" s="121"/>
      <c r="T208" s="121" t="str">
        <f t="shared" si="20"/>
        <v/>
      </c>
      <c r="U208" s="123" t="str">
        <f t="shared" si="21"/>
        <v/>
      </c>
      <c r="V208" s="124" t="str">
        <f t="shared" si="22"/>
        <v/>
      </c>
      <c r="W208" s="121" t="str">
        <f t="shared" si="23"/>
        <v/>
      </c>
      <c r="X208" s="201" t="str" cm="1">
        <f t="array" ref="X208">IFERROR(_xlfn.IFS(L208=1,MIN(Q208,V208),L208=2,MIN(Q208,V208,W208),L208=4,MIN(MIN(Q208,V208)*K208,W208),L208=6,MIN(MIN(Q208,V208)*1/2,W208)),"")</f>
        <v/>
      </c>
      <c r="Y208" s="202" t="str" cm="1">
        <f t="array" ref="Y208">IFERROR(ROUNDDOWN(_xlfn.IFS(OR(L208=1,L208=2),X208*K208,L208=4,X208,L208=6,X208*2/3),-3),"")</f>
        <v/>
      </c>
      <c r="Z208" s="126"/>
      <c r="AA208" s="127"/>
      <c r="AB208" s="124" t="str">
        <f>IFERROR(ROUNDDOWN(IF(#REF!=1,X208*K208,IF(#REF!=2,X208*K208,IF(#REF!=3,X208*2/3,IF(#REF!=4,X208,IF(#REF!=5,X208*1/2,""))))),-3),"")</f>
        <v/>
      </c>
      <c r="AC208" s="124" t="str">
        <f t="shared" si="24"/>
        <v/>
      </c>
      <c r="AD208" s="128"/>
      <c r="AE208" s="129"/>
      <c r="AF208" s="130"/>
      <c r="AG208" s="119"/>
    </row>
    <row r="209" spans="1:33" s="4" customFormat="1" ht="30" hidden="1" customHeight="1" outlineLevel="3" x14ac:dyDescent="0.15">
      <c r="A209" s="114">
        <v>203</v>
      </c>
      <c r="B209" s="115"/>
      <c r="C209" s="116"/>
      <c r="D209" s="115"/>
      <c r="E209" s="117"/>
      <c r="F209" s="115"/>
      <c r="G209" s="115"/>
      <c r="H209" s="115"/>
      <c r="I209" s="118" t="str">
        <f>IFERROR(VLOOKUP(H209,事業区分!$B$9:$C$10,2,FALSE),"")</f>
        <v/>
      </c>
      <c r="J209" s="119"/>
      <c r="K209" s="120" t="str">
        <f>IFERROR(VLOOKUP(I209,補助率!$B$5:$C$5,2,FALSE),"")</f>
        <v/>
      </c>
      <c r="L209" s="120" t="str">
        <f>IFERROR(VLOOKUP(H209,事業区分!$B$9:$H$10,7,FALSE),"")</f>
        <v/>
      </c>
      <c r="M209" s="119"/>
      <c r="N209" s="115"/>
      <c r="O209" s="121"/>
      <c r="P209" s="121"/>
      <c r="Q209" s="122" t="str">
        <f t="shared" si="19"/>
        <v/>
      </c>
      <c r="R209" s="121"/>
      <c r="S209" s="121"/>
      <c r="T209" s="121" t="str">
        <f t="shared" si="20"/>
        <v/>
      </c>
      <c r="U209" s="123" t="str">
        <f t="shared" si="21"/>
        <v/>
      </c>
      <c r="V209" s="124" t="str">
        <f t="shared" si="22"/>
        <v/>
      </c>
      <c r="W209" s="121" t="str">
        <f t="shared" si="23"/>
        <v/>
      </c>
      <c r="X209" s="201" t="str" cm="1">
        <f t="array" ref="X209">IFERROR(_xlfn.IFS(L209=1,MIN(Q209,V209),L209=2,MIN(Q209,V209,W209),L209=4,MIN(MIN(Q209,V209)*K209,W209),L209=6,MIN(MIN(Q209,V209)*1/2,W209)),"")</f>
        <v/>
      </c>
      <c r="Y209" s="202" t="str" cm="1">
        <f t="array" ref="Y209">IFERROR(ROUNDDOWN(_xlfn.IFS(OR(L209=1,L209=2),X209*K209,L209=4,X209,L209=6,X209*2/3),-3),"")</f>
        <v/>
      </c>
      <c r="Z209" s="126"/>
      <c r="AA209" s="127"/>
      <c r="AB209" s="124" t="str">
        <f>IFERROR(ROUNDDOWN(IF(#REF!=1,X209*K209,IF(#REF!=2,X209*K209,IF(#REF!=3,X209*2/3,IF(#REF!=4,X209,IF(#REF!=5,X209*1/2,""))))),-3),"")</f>
        <v/>
      </c>
      <c r="AC209" s="124" t="str">
        <f t="shared" si="24"/>
        <v/>
      </c>
      <c r="AD209" s="128"/>
      <c r="AE209" s="129"/>
      <c r="AF209" s="130"/>
      <c r="AG209" s="119"/>
    </row>
    <row r="210" spans="1:33" s="4" customFormat="1" ht="30" hidden="1" customHeight="1" outlineLevel="3" x14ac:dyDescent="0.15">
      <c r="A210" s="114">
        <v>204</v>
      </c>
      <c r="B210" s="115"/>
      <c r="C210" s="116"/>
      <c r="D210" s="115"/>
      <c r="E210" s="117"/>
      <c r="F210" s="115"/>
      <c r="G210" s="115"/>
      <c r="H210" s="115"/>
      <c r="I210" s="118" t="str">
        <f>IFERROR(VLOOKUP(H210,事業区分!$B$9:$C$10,2,FALSE),"")</f>
        <v/>
      </c>
      <c r="J210" s="119"/>
      <c r="K210" s="120" t="str">
        <f>IFERROR(VLOOKUP(I210,補助率!$B$5:$C$5,2,FALSE),"")</f>
        <v/>
      </c>
      <c r="L210" s="120" t="str">
        <f>IFERROR(VLOOKUP(H210,事業区分!$B$9:$H$10,7,FALSE),"")</f>
        <v/>
      </c>
      <c r="M210" s="119"/>
      <c r="N210" s="115"/>
      <c r="O210" s="121"/>
      <c r="P210" s="121"/>
      <c r="Q210" s="122" t="str">
        <f t="shared" si="19"/>
        <v/>
      </c>
      <c r="R210" s="121"/>
      <c r="S210" s="121"/>
      <c r="T210" s="121" t="str">
        <f t="shared" si="20"/>
        <v/>
      </c>
      <c r="U210" s="123" t="str">
        <f t="shared" si="21"/>
        <v/>
      </c>
      <c r="V210" s="124" t="str">
        <f t="shared" si="22"/>
        <v/>
      </c>
      <c r="W210" s="121" t="str">
        <f t="shared" si="23"/>
        <v/>
      </c>
      <c r="X210" s="201" t="str" cm="1">
        <f t="array" ref="X210">IFERROR(_xlfn.IFS(L210=1,MIN(Q210,V210),L210=2,MIN(Q210,V210,W210),L210=4,MIN(MIN(Q210,V210)*K210,W210),L210=6,MIN(MIN(Q210,V210)*1/2,W210)),"")</f>
        <v/>
      </c>
      <c r="Y210" s="202" t="str" cm="1">
        <f t="array" ref="Y210">IFERROR(ROUNDDOWN(_xlfn.IFS(OR(L210=1,L210=2),X210*K210,L210=4,X210,L210=6,X210*2/3),-3),"")</f>
        <v/>
      </c>
      <c r="Z210" s="126"/>
      <c r="AA210" s="127"/>
      <c r="AB210" s="124" t="str">
        <f>IFERROR(ROUNDDOWN(IF(#REF!=1,X210*K210,IF(#REF!=2,X210*K210,IF(#REF!=3,X210*2/3,IF(#REF!=4,X210,IF(#REF!=5,X210*1/2,""))))),-3),"")</f>
        <v/>
      </c>
      <c r="AC210" s="124" t="str">
        <f t="shared" si="24"/>
        <v/>
      </c>
      <c r="AD210" s="128"/>
      <c r="AE210" s="129"/>
      <c r="AF210" s="130"/>
      <c r="AG210" s="119"/>
    </row>
    <row r="211" spans="1:33" s="4" customFormat="1" ht="30" hidden="1" customHeight="1" outlineLevel="3" x14ac:dyDescent="0.15">
      <c r="A211" s="114">
        <v>205</v>
      </c>
      <c r="B211" s="115"/>
      <c r="C211" s="116"/>
      <c r="D211" s="115"/>
      <c r="E211" s="117"/>
      <c r="F211" s="115"/>
      <c r="G211" s="115"/>
      <c r="H211" s="115"/>
      <c r="I211" s="118" t="str">
        <f>IFERROR(VLOOKUP(H211,事業区分!$B$9:$C$10,2,FALSE),"")</f>
        <v/>
      </c>
      <c r="J211" s="119"/>
      <c r="K211" s="120" t="str">
        <f>IFERROR(VLOOKUP(I211,補助率!$B$5:$C$5,2,FALSE),"")</f>
        <v/>
      </c>
      <c r="L211" s="120" t="str">
        <f>IFERROR(VLOOKUP(H211,事業区分!$B$9:$H$10,7,FALSE),"")</f>
        <v/>
      </c>
      <c r="M211" s="119"/>
      <c r="N211" s="115"/>
      <c r="O211" s="121"/>
      <c r="P211" s="121"/>
      <c r="Q211" s="122" t="str">
        <f t="shared" si="19"/>
        <v/>
      </c>
      <c r="R211" s="121"/>
      <c r="S211" s="121"/>
      <c r="T211" s="121" t="str">
        <f t="shared" si="20"/>
        <v/>
      </c>
      <c r="U211" s="123" t="str">
        <f t="shared" si="21"/>
        <v/>
      </c>
      <c r="V211" s="124" t="str">
        <f t="shared" si="22"/>
        <v/>
      </c>
      <c r="W211" s="121" t="str">
        <f t="shared" si="23"/>
        <v/>
      </c>
      <c r="X211" s="201" t="str" cm="1">
        <f t="array" ref="X211">IFERROR(_xlfn.IFS(L211=1,MIN(Q211,V211),L211=2,MIN(Q211,V211,W211),L211=4,MIN(MIN(Q211,V211)*K211,W211),L211=6,MIN(MIN(Q211,V211)*1/2,W211)),"")</f>
        <v/>
      </c>
      <c r="Y211" s="202" t="str" cm="1">
        <f t="array" ref="Y211">IFERROR(ROUNDDOWN(_xlfn.IFS(OR(L211=1,L211=2),X211*K211,L211=4,X211,L211=6,X211*2/3),-3),"")</f>
        <v/>
      </c>
      <c r="Z211" s="126"/>
      <c r="AA211" s="127"/>
      <c r="AB211" s="124" t="str">
        <f>IFERROR(ROUNDDOWN(IF(#REF!=1,X211*K211,IF(#REF!=2,X211*K211,IF(#REF!=3,X211*2/3,IF(#REF!=4,X211,IF(#REF!=5,X211*1/2,""))))),-3),"")</f>
        <v/>
      </c>
      <c r="AC211" s="124" t="str">
        <f t="shared" si="24"/>
        <v/>
      </c>
      <c r="AD211" s="128"/>
      <c r="AE211" s="129"/>
      <c r="AF211" s="130"/>
      <c r="AG211" s="119"/>
    </row>
    <row r="212" spans="1:33" s="4" customFormat="1" ht="30" hidden="1" customHeight="1" outlineLevel="3" x14ac:dyDescent="0.15">
      <c r="A212" s="114">
        <v>206</v>
      </c>
      <c r="B212" s="115"/>
      <c r="C212" s="116"/>
      <c r="D212" s="115"/>
      <c r="E212" s="117"/>
      <c r="F212" s="115"/>
      <c r="G212" s="115"/>
      <c r="H212" s="115"/>
      <c r="I212" s="118" t="str">
        <f>IFERROR(VLOOKUP(H212,事業区分!$B$9:$C$10,2,FALSE),"")</f>
        <v/>
      </c>
      <c r="J212" s="119"/>
      <c r="K212" s="120" t="str">
        <f>IFERROR(VLOOKUP(I212,補助率!$B$5:$C$5,2,FALSE),"")</f>
        <v/>
      </c>
      <c r="L212" s="120" t="str">
        <f>IFERROR(VLOOKUP(H212,事業区分!$B$9:$H$10,7,FALSE),"")</f>
        <v/>
      </c>
      <c r="M212" s="119"/>
      <c r="N212" s="115"/>
      <c r="O212" s="121"/>
      <c r="P212" s="121"/>
      <c r="Q212" s="122" t="str">
        <f t="shared" si="19"/>
        <v/>
      </c>
      <c r="R212" s="121"/>
      <c r="S212" s="121"/>
      <c r="T212" s="121" t="str">
        <f t="shared" si="20"/>
        <v/>
      </c>
      <c r="U212" s="123" t="str">
        <f t="shared" si="21"/>
        <v/>
      </c>
      <c r="V212" s="124" t="str">
        <f t="shared" si="22"/>
        <v/>
      </c>
      <c r="W212" s="121" t="str">
        <f t="shared" si="23"/>
        <v/>
      </c>
      <c r="X212" s="201" t="str" cm="1">
        <f t="array" ref="X212">IFERROR(_xlfn.IFS(L212=1,MIN(Q212,V212),L212=2,MIN(Q212,V212,W212),L212=4,MIN(MIN(Q212,V212)*K212,W212),L212=6,MIN(MIN(Q212,V212)*1/2,W212)),"")</f>
        <v/>
      </c>
      <c r="Y212" s="202" t="str" cm="1">
        <f t="array" ref="Y212">IFERROR(ROUNDDOWN(_xlfn.IFS(OR(L212=1,L212=2),X212*K212,L212=4,X212,L212=6,X212*2/3),-3),"")</f>
        <v/>
      </c>
      <c r="Z212" s="126"/>
      <c r="AA212" s="127"/>
      <c r="AB212" s="124" t="str">
        <f>IFERROR(ROUNDDOWN(IF(#REF!=1,X212*K212,IF(#REF!=2,X212*K212,IF(#REF!=3,X212*2/3,IF(#REF!=4,X212,IF(#REF!=5,X212*1/2,""))))),-3),"")</f>
        <v/>
      </c>
      <c r="AC212" s="124" t="str">
        <f t="shared" si="24"/>
        <v/>
      </c>
      <c r="AD212" s="128"/>
      <c r="AE212" s="129"/>
      <c r="AF212" s="130"/>
      <c r="AG212" s="119"/>
    </row>
    <row r="213" spans="1:33" s="4" customFormat="1" ht="30" hidden="1" customHeight="1" outlineLevel="3" x14ac:dyDescent="0.15">
      <c r="A213" s="114">
        <v>207</v>
      </c>
      <c r="B213" s="115"/>
      <c r="C213" s="116"/>
      <c r="D213" s="115"/>
      <c r="E213" s="117"/>
      <c r="F213" s="115"/>
      <c r="G213" s="115"/>
      <c r="H213" s="115"/>
      <c r="I213" s="118" t="str">
        <f>IFERROR(VLOOKUP(H213,事業区分!$B$9:$C$10,2,FALSE),"")</f>
        <v/>
      </c>
      <c r="J213" s="119"/>
      <c r="K213" s="120" t="str">
        <f>IFERROR(VLOOKUP(I213,補助率!$B$5:$C$5,2,FALSE),"")</f>
        <v/>
      </c>
      <c r="L213" s="120" t="str">
        <f>IFERROR(VLOOKUP(H213,事業区分!$B$9:$H$10,7,FALSE),"")</f>
        <v/>
      </c>
      <c r="M213" s="119"/>
      <c r="N213" s="115"/>
      <c r="O213" s="121"/>
      <c r="P213" s="121"/>
      <c r="Q213" s="122" t="str">
        <f t="shared" si="19"/>
        <v/>
      </c>
      <c r="R213" s="121"/>
      <c r="S213" s="121"/>
      <c r="T213" s="121" t="str">
        <f t="shared" si="20"/>
        <v/>
      </c>
      <c r="U213" s="123" t="str">
        <f t="shared" si="21"/>
        <v/>
      </c>
      <c r="V213" s="124" t="str">
        <f t="shared" si="22"/>
        <v/>
      </c>
      <c r="W213" s="121" t="str">
        <f t="shared" si="23"/>
        <v/>
      </c>
      <c r="X213" s="201" t="str" cm="1">
        <f t="array" ref="X213">IFERROR(_xlfn.IFS(L213=1,MIN(Q213,V213),L213=2,MIN(Q213,V213,W213),L213=4,MIN(MIN(Q213,V213)*K213,W213),L213=6,MIN(MIN(Q213,V213)*1/2,W213)),"")</f>
        <v/>
      </c>
      <c r="Y213" s="202" t="str" cm="1">
        <f t="array" ref="Y213">IFERROR(ROUNDDOWN(_xlfn.IFS(OR(L213=1,L213=2),X213*K213,L213=4,X213,L213=6,X213*2/3),-3),"")</f>
        <v/>
      </c>
      <c r="Z213" s="126"/>
      <c r="AA213" s="127"/>
      <c r="AB213" s="124" t="str">
        <f>IFERROR(ROUNDDOWN(IF(#REF!=1,X213*K213,IF(#REF!=2,X213*K213,IF(#REF!=3,X213*2/3,IF(#REF!=4,X213,IF(#REF!=5,X213*1/2,""))))),-3),"")</f>
        <v/>
      </c>
      <c r="AC213" s="124" t="str">
        <f t="shared" si="24"/>
        <v/>
      </c>
      <c r="AD213" s="128"/>
      <c r="AE213" s="129"/>
      <c r="AF213" s="130"/>
      <c r="AG213" s="119"/>
    </row>
    <row r="214" spans="1:33" s="4" customFormat="1" ht="30" hidden="1" customHeight="1" outlineLevel="3" x14ac:dyDescent="0.15">
      <c r="A214" s="114">
        <v>208</v>
      </c>
      <c r="B214" s="115"/>
      <c r="C214" s="116"/>
      <c r="D214" s="115"/>
      <c r="E214" s="117"/>
      <c r="F214" s="115"/>
      <c r="G214" s="115"/>
      <c r="H214" s="115"/>
      <c r="I214" s="118" t="str">
        <f>IFERROR(VLOOKUP(H214,事業区分!$B$9:$C$10,2,FALSE),"")</f>
        <v/>
      </c>
      <c r="J214" s="119"/>
      <c r="K214" s="120" t="str">
        <f>IFERROR(VLOOKUP(I214,補助率!$B$5:$C$5,2,FALSE),"")</f>
        <v/>
      </c>
      <c r="L214" s="120" t="str">
        <f>IFERROR(VLOOKUP(H214,事業区分!$B$9:$H$10,7,FALSE),"")</f>
        <v/>
      </c>
      <c r="M214" s="119"/>
      <c r="N214" s="115"/>
      <c r="O214" s="121"/>
      <c r="P214" s="121"/>
      <c r="Q214" s="122" t="str">
        <f t="shared" si="19"/>
        <v/>
      </c>
      <c r="R214" s="121"/>
      <c r="S214" s="121"/>
      <c r="T214" s="121" t="str">
        <f t="shared" si="20"/>
        <v/>
      </c>
      <c r="U214" s="123" t="str">
        <f t="shared" si="21"/>
        <v/>
      </c>
      <c r="V214" s="124" t="str">
        <f t="shared" si="22"/>
        <v/>
      </c>
      <c r="W214" s="121" t="str">
        <f t="shared" si="23"/>
        <v/>
      </c>
      <c r="X214" s="201" t="str" cm="1">
        <f t="array" ref="X214">IFERROR(_xlfn.IFS(L214=1,MIN(Q214,V214),L214=2,MIN(Q214,V214,W214),L214=4,MIN(MIN(Q214,V214)*K214,W214),L214=6,MIN(MIN(Q214,V214)*1/2,W214)),"")</f>
        <v/>
      </c>
      <c r="Y214" s="202" t="str" cm="1">
        <f t="array" ref="Y214">IFERROR(ROUNDDOWN(_xlfn.IFS(OR(L214=1,L214=2),X214*K214,L214=4,X214,L214=6,X214*2/3),-3),"")</f>
        <v/>
      </c>
      <c r="Z214" s="126"/>
      <c r="AA214" s="127"/>
      <c r="AB214" s="124" t="str">
        <f>IFERROR(ROUNDDOWN(IF(#REF!=1,X214*K214,IF(#REF!=2,X214*K214,IF(#REF!=3,X214*2/3,IF(#REF!=4,X214,IF(#REF!=5,X214*1/2,""))))),-3),"")</f>
        <v/>
      </c>
      <c r="AC214" s="124" t="str">
        <f t="shared" si="24"/>
        <v/>
      </c>
      <c r="AD214" s="128"/>
      <c r="AE214" s="129"/>
      <c r="AF214" s="130"/>
      <c r="AG214" s="119"/>
    </row>
    <row r="215" spans="1:33" s="4" customFormat="1" ht="30" hidden="1" customHeight="1" outlineLevel="3" x14ac:dyDescent="0.15">
      <c r="A215" s="114">
        <v>209</v>
      </c>
      <c r="B215" s="115"/>
      <c r="C215" s="116"/>
      <c r="D215" s="115"/>
      <c r="E215" s="117"/>
      <c r="F215" s="115"/>
      <c r="G215" s="115"/>
      <c r="H215" s="115"/>
      <c r="I215" s="118" t="str">
        <f>IFERROR(VLOOKUP(H215,事業区分!$B$9:$C$10,2,FALSE),"")</f>
        <v/>
      </c>
      <c r="J215" s="119"/>
      <c r="K215" s="120" t="str">
        <f>IFERROR(VLOOKUP(I215,補助率!$B$5:$C$5,2,FALSE),"")</f>
        <v/>
      </c>
      <c r="L215" s="120" t="str">
        <f>IFERROR(VLOOKUP(H215,事業区分!$B$9:$H$10,7,FALSE),"")</f>
        <v/>
      </c>
      <c r="M215" s="119"/>
      <c r="N215" s="115"/>
      <c r="O215" s="121"/>
      <c r="P215" s="121"/>
      <c r="Q215" s="122" t="str">
        <f t="shared" si="19"/>
        <v/>
      </c>
      <c r="R215" s="121"/>
      <c r="S215" s="121"/>
      <c r="T215" s="121" t="str">
        <f t="shared" si="20"/>
        <v/>
      </c>
      <c r="U215" s="123" t="str">
        <f t="shared" si="21"/>
        <v/>
      </c>
      <c r="V215" s="124" t="str">
        <f t="shared" si="22"/>
        <v/>
      </c>
      <c r="W215" s="121" t="str">
        <f t="shared" si="23"/>
        <v/>
      </c>
      <c r="X215" s="201" t="str" cm="1">
        <f t="array" ref="X215">IFERROR(_xlfn.IFS(L215=1,MIN(Q215,V215),L215=2,MIN(Q215,V215,W215),L215=4,MIN(MIN(Q215,V215)*K215,W215),L215=6,MIN(MIN(Q215,V215)*1/2,W215)),"")</f>
        <v/>
      </c>
      <c r="Y215" s="202" t="str" cm="1">
        <f t="array" ref="Y215">IFERROR(ROUNDDOWN(_xlfn.IFS(OR(L215=1,L215=2),X215*K215,L215=4,X215,L215=6,X215*2/3),-3),"")</f>
        <v/>
      </c>
      <c r="Z215" s="126"/>
      <c r="AA215" s="127"/>
      <c r="AB215" s="124" t="str">
        <f>IFERROR(ROUNDDOWN(IF(#REF!=1,X215*K215,IF(#REF!=2,X215*K215,IF(#REF!=3,X215*2/3,IF(#REF!=4,X215,IF(#REF!=5,X215*1/2,""))))),-3),"")</f>
        <v/>
      </c>
      <c r="AC215" s="124" t="str">
        <f t="shared" si="24"/>
        <v/>
      </c>
      <c r="AD215" s="128"/>
      <c r="AE215" s="129"/>
      <c r="AF215" s="130"/>
      <c r="AG215" s="119"/>
    </row>
    <row r="216" spans="1:33" s="4" customFormat="1" ht="30" hidden="1" customHeight="1" outlineLevel="3" x14ac:dyDescent="0.15">
      <c r="A216" s="114">
        <v>210</v>
      </c>
      <c r="B216" s="115"/>
      <c r="C216" s="116"/>
      <c r="D216" s="115"/>
      <c r="E216" s="117"/>
      <c r="F216" s="115"/>
      <c r="G216" s="115"/>
      <c r="H216" s="115"/>
      <c r="I216" s="118" t="str">
        <f>IFERROR(VLOOKUP(H216,事業区分!$B$9:$C$10,2,FALSE),"")</f>
        <v/>
      </c>
      <c r="J216" s="119"/>
      <c r="K216" s="120" t="str">
        <f>IFERROR(VLOOKUP(I216,補助率!$B$5:$C$5,2,FALSE),"")</f>
        <v/>
      </c>
      <c r="L216" s="120" t="str">
        <f>IFERROR(VLOOKUP(H216,事業区分!$B$9:$H$10,7,FALSE),"")</f>
        <v/>
      </c>
      <c r="M216" s="119"/>
      <c r="N216" s="115"/>
      <c r="O216" s="121"/>
      <c r="P216" s="121"/>
      <c r="Q216" s="122" t="str">
        <f t="shared" si="19"/>
        <v/>
      </c>
      <c r="R216" s="121"/>
      <c r="S216" s="121"/>
      <c r="T216" s="121" t="str">
        <f t="shared" si="20"/>
        <v/>
      </c>
      <c r="U216" s="123" t="str">
        <f t="shared" si="21"/>
        <v/>
      </c>
      <c r="V216" s="124" t="str">
        <f t="shared" si="22"/>
        <v/>
      </c>
      <c r="W216" s="121" t="str">
        <f t="shared" si="23"/>
        <v/>
      </c>
      <c r="X216" s="201" t="str" cm="1">
        <f t="array" ref="X216">IFERROR(_xlfn.IFS(L216=1,MIN(Q216,V216),L216=2,MIN(Q216,V216,W216),L216=4,MIN(MIN(Q216,V216)*K216,W216),L216=6,MIN(MIN(Q216,V216)*1/2,W216)),"")</f>
        <v/>
      </c>
      <c r="Y216" s="202" t="str" cm="1">
        <f t="array" ref="Y216">IFERROR(ROUNDDOWN(_xlfn.IFS(OR(L216=1,L216=2),X216*K216,L216=4,X216,L216=6,X216*2/3),-3),"")</f>
        <v/>
      </c>
      <c r="Z216" s="126"/>
      <c r="AA216" s="127"/>
      <c r="AB216" s="124" t="str">
        <f>IFERROR(ROUNDDOWN(IF(#REF!=1,X216*K216,IF(#REF!=2,X216*K216,IF(#REF!=3,X216*2/3,IF(#REF!=4,X216,IF(#REF!=5,X216*1/2,""))))),-3),"")</f>
        <v/>
      </c>
      <c r="AC216" s="124" t="str">
        <f t="shared" si="24"/>
        <v/>
      </c>
      <c r="AD216" s="128"/>
      <c r="AE216" s="129"/>
      <c r="AF216" s="130"/>
      <c r="AG216" s="119"/>
    </row>
    <row r="217" spans="1:33" s="4" customFormat="1" ht="30" hidden="1" customHeight="1" outlineLevel="3" x14ac:dyDescent="0.15">
      <c r="A217" s="114">
        <v>211</v>
      </c>
      <c r="B217" s="115"/>
      <c r="C217" s="116"/>
      <c r="D217" s="115"/>
      <c r="E217" s="117"/>
      <c r="F217" s="115"/>
      <c r="G217" s="115"/>
      <c r="H217" s="115"/>
      <c r="I217" s="118" t="str">
        <f>IFERROR(VLOOKUP(H217,事業区分!$B$9:$C$10,2,FALSE),"")</f>
        <v/>
      </c>
      <c r="J217" s="119"/>
      <c r="K217" s="120" t="str">
        <f>IFERROR(VLOOKUP(I217,補助率!$B$5:$C$5,2,FALSE),"")</f>
        <v/>
      </c>
      <c r="L217" s="120" t="str">
        <f>IFERROR(VLOOKUP(H217,事業区分!$B$9:$H$10,7,FALSE),"")</f>
        <v/>
      </c>
      <c r="M217" s="119"/>
      <c r="N217" s="115"/>
      <c r="O217" s="121"/>
      <c r="P217" s="121"/>
      <c r="Q217" s="122" t="str">
        <f t="shared" si="19"/>
        <v/>
      </c>
      <c r="R217" s="121"/>
      <c r="S217" s="121"/>
      <c r="T217" s="121" t="str">
        <f t="shared" si="20"/>
        <v/>
      </c>
      <c r="U217" s="123" t="str">
        <f t="shared" si="21"/>
        <v/>
      </c>
      <c r="V217" s="124" t="str">
        <f t="shared" si="22"/>
        <v/>
      </c>
      <c r="W217" s="121" t="str">
        <f t="shared" si="23"/>
        <v/>
      </c>
      <c r="X217" s="201" t="str" cm="1">
        <f t="array" ref="X217">IFERROR(_xlfn.IFS(L217=1,MIN(Q217,V217),L217=2,MIN(Q217,V217,W217),L217=4,MIN(MIN(Q217,V217)*K217,W217),L217=6,MIN(MIN(Q217,V217)*1/2,W217)),"")</f>
        <v/>
      </c>
      <c r="Y217" s="202" t="str" cm="1">
        <f t="array" ref="Y217">IFERROR(ROUNDDOWN(_xlfn.IFS(OR(L217=1,L217=2),X217*K217,L217=4,X217,L217=6,X217*2/3),-3),"")</f>
        <v/>
      </c>
      <c r="Z217" s="126"/>
      <c r="AA217" s="127"/>
      <c r="AB217" s="124" t="str">
        <f>IFERROR(ROUNDDOWN(IF(#REF!=1,X217*K217,IF(#REF!=2,X217*K217,IF(#REF!=3,X217*2/3,IF(#REF!=4,X217,IF(#REF!=5,X217*1/2,""))))),-3),"")</f>
        <v/>
      </c>
      <c r="AC217" s="124" t="str">
        <f t="shared" si="24"/>
        <v/>
      </c>
      <c r="AD217" s="128"/>
      <c r="AE217" s="129"/>
      <c r="AF217" s="130"/>
      <c r="AG217" s="119"/>
    </row>
    <row r="218" spans="1:33" s="4" customFormat="1" ht="30" hidden="1" customHeight="1" outlineLevel="3" x14ac:dyDescent="0.15">
      <c r="A218" s="114">
        <v>212</v>
      </c>
      <c r="B218" s="115"/>
      <c r="C218" s="116"/>
      <c r="D218" s="115"/>
      <c r="E218" s="117"/>
      <c r="F218" s="115"/>
      <c r="G218" s="115"/>
      <c r="H218" s="115"/>
      <c r="I218" s="118" t="str">
        <f>IFERROR(VLOOKUP(H218,事業区分!$B$9:$C$10,2,FALSE),"")</f>
        <v/>
      </c>
      <c r="J218" s="119"/>
      <c r="K218" s="120" t="str">
        <f>IFERROR(VLOOKUP(I218,補助率!$B$5:$C$5,2,FALSE),"")</f>
        <v/>
      </c>
      <c r="L218" s="120" t="str">
        <f>IFERROR(VLOOKUP(H218,事業区分!$B$9:$H$10,7,FALSE),"")</f>
        <v/>
      </c>
      <c r="M218" s="119"/>
      <c r="N218" s="115"/>
      <c r="O218" s="121"/>
      <c r="P218" s="121"/>
      <c r="Q218" s="122" t="str">
        <f t="shared" si="19"/>
        <v/>
      </c>
      <c r="R218" s="121"/>
      <c r="S218" s="121"/>
      <c r="T218" s="121" t="str">
        <f t="shared" si="20"/>
        <v/>
      </c>
      <c r="U218" s="123" t="str">
        <f t="shared" si="21"/>
        <v/>
      </c>
      <c r="V218" s="124" t="str">
        <f t="shared" si="22"/>
        <v/>
      </c>
      <c r="W218" s="121" t="str">
        <f t="shared" si="23"/>
        <v/>
      </c>
      <c r="X218" s="201" t="str" cm="1">
        <f t="array" ref="X218">IFERROR(_xlfn.IFS(L218=1,MIN(Q218,V218),L218=2,MIN(Q218,V218,W218),L218=4,MIN(MIN(Q218,V218)*K218,W218),L218=6,MIN(MIN(Q218,V218)*1/2,W218)),"")</f>
        <v/>
      </c>
      <c r="Y218" s="202" t="str" cm="1">
        <f t="array" ref="Y218">IFERROR(ROUNDDOWN(_xlfn.IFS(OR(L218=1,L218=2),X218*K218,L218=4,X218,L218=6,X218*2/3),-3),"")</f>
        <v/>
      </c>
      <c r="Z218" s="126"/>
      <c r="AA218" s="127"/>
      <c r="AB218" s="124" t="str">
        <f>IFERROR(ROUNDDOWN(IF(#REF!=1,X218*K218,IF(#REF!=2,X218*K218,IF(#REF!=3,X218*2/3,IF(#REF!=4,X218,IF(#REF!=5,X218*1/2,""))))),-3),"")</f>
        <v/>
      </c>
      <c r="AC218" s="124" t="str">
        <f t="shared" si="24"/>
        <v/>
      </c>
      <c r="AD218" s="128"/>
      <c r="AE218" s="129"/>
      <c r="AF218" s="130"/>
      <c r="AG218" s="119"/>
    </row>
    <row r="219" spans="1:33" s="4" customFormat="1" ht="30" hidden="1" customHeight="1" outlineLevel="3" x14ac:dyDescent="0.15">
      <c r="A219" s="114">
        <v>213</v>
      </c>
      <c r="B219" s="115"/>
      <c r="C219" s="116"/>
      <c r="D219" s="115"/>
      <c r="E219" s="117"/>
      <c r="F219" s="115"/>
      <c r="G219" s="115"/>
      <c r="H219" s="115"/>
      <c r="I219" s="118" t="str">
        <f>IFERROR(VLOOKUP(H219,事業区分!$B$9:$C$10,2,FALSE),"")</f>
        <v/>
      </c>
      <c r="J219" s="119"/>
      <c r="K219" s="120" t="str">
        <f>IFERROR(VLOOKUP(I219,補助率!$B$5:$C$5,2,FALSE),"")</f>
        <v/>
      </c>
      <c r="L219" s="120" t="str">
        <f>IFERROR(VLOOKUP(H219,事業区分!$B$9:$H$10,7,FALSE),"")</f>
        <v/>
      </c>
      <c r="M219" s="119"/>
      <c r="N219" s="115"/>
      <c r="O219" s="121"/>
      <c r="P219" s="121"/>
      <c r="Q219" s="122" t="str">
        <f t="shared" si="19"/>
        <v/>
      </c>
      <c r="R219" s="121"/>
      <c r="S219" s="121"/>
      <c r="T219" s="121" t="str">
        <f t="shared" si="20"/>
        <v/>
      </c>
      <c r="U219" s="123" t="str">
        <f t="shared" si="21"/>
        <v/>
      </c>
      <c r="V219" s="124" t="str">
        <f t="shared" si="22"/>
        <v/>
      </c>
      <c r="W219" s="121" t="str">
        <f t="shared" si="23"/>
        <v/>
      </c>
      <c r="X219" s="201" t="str" cm="1">
        <f t="array" ref="X219">IFERROR(_xlfn.IFS(L219=1,MIN(Q219,V219),L219=2,MIN(Q219,V219,W219),L219=4,MIN(MIN(Q219,V219)*K219,W219),L219=6,MIN(MIN(Q219,V219)*1/2,W219)),"")</f>
        <v/>
      </c>
      <c r="Y219" s="202" t="str" cm="1">
        <f t="array" ref="Y219">IFERROR(ROUNDDOWN(_xlfn.IFS(OR(L219=1,L219=2),X219*K219,L219=4,X219,L219=6,X219*2/3),-3),"")</f>
        <v/>
      </c>
      <c r="Z219" s="126"/>
      <c r="AA219" s="127"/>
      <c r="AB219" s="124" t="str">
        <f>IFERROR(ROUNDDOWN(IF(#REF!=1,X219*K219,IF(#REF!=2,X219*K219,IF(#REF!=3,X219*2/3,IF(#REF!=4,X219,IF(#REF!=5,X219*1/2,""))))),-3),"")</f>
        <v/>
      </c>
      <c r="AC219" s="124" t="str">
        <f t="shared" si="24"/>
        <v/>
      </c>
      <c r="AD219" s="128"/>
      <c r="AE219" s="129"/>
      <c r="AF219" s="130"/>
      <c r="AG219" s="119"/>
    </row>
    <row r="220" spans="1:33" s="4" customFormat="1" ht="30" hidden="1" customHeight="1" outlineLevel="3" x14ac:dyDescent="0.15">
      <c r="A220" s="114">
        <v>214</v>
      </c>
      <c r="B220" s="115"/>
      <c r="C220" s="116"/>
      <c r="D220" s="115"/>
      <c r="E220" s="117"/>
      <c r="F220" s="115"/>
      <c r="G220" s="115"/>
      <c r="H220" s="115"/>
      <c r="I220" s="118" t="str">
        <f>IFERROR(VLOOKUP(H220,事業区分!$B$9:$C$10,2,FALSE),"")</f>
        <v/>
      </c>
      <c r="J220" s="119"/>
      <c r="K220" s="120" t="str">
        <f>IFERROR(VLOOKUP(I220,補助率!$B$5:$C$5,2,FALSE),"")</f>
        <v/>
      </c>
      <c r="L220" s="120" t="str">
        <f>IFERROR(VLOOKUP(H220,事業区分!$B$9:$H$10,7,FALSE),"")</f>
        <v/>
      </c>
      <c r="M220" s="119"/>
      <c r="N220" s="115"/>
      <c r="O220" s="121"/>
      <c r="P220" s="121"/>
      <c r="Q220" s="122" t="str">
        <f t="shared" si="19"/>
        <v/>
      </c>
      <c r="R220" s="121"/>
      <c r="S220" s="121"/>
      <c r="T220" s="121" t="str">
        <f t="shared" si="20"/>
        <v/>
      </c>
      <c r="U220" s="123" t="str">
        <f t="shared" si="21"/>
        <v/>
      </c>
      <c r="V220" s="124" t="str">
        <f t="shared" si="22"/>
        <v/>
      </c>
      <c r="W220" s="121" t="str">
        <f t="shared" si="23"/>
        <v/>
      </c>
      <c r="X220" s="201" t="str" cm="1">
        <f t="array" ref="X220">IFERROR(_xlfn.IFS(L220=1,MIN(Q220,V220),L220=2,MIN(Q220,V220,W220),L220=4,MIN(MIN(Q220,V220)*K220,W220),L220=6,MIN(MIN(Q220,V220)*1/2,W220)),"")</f>
        <v/>
      </c>
      <c r="Y220" s="202" t="str" cm="1">
        <f t="array" ref="Y220">IFERROR(ROUNDDOWN(_xlfn.IFS(OR(L220=1,L220=2),X220*K220,L220=4,X220,L220=6,X220*2/3),-3),"")</f>
        <v/>
      </c>
      <c r="Z220" s="126"/>
      <c r="AA220" s="127"/>
      <c r="AB220" s="124" t="str">
        <f>IFERROR(ROUNDDOWN(IF(#REF!=1,X220*K220,IF(#REF!=2,X220*K220,IF(#REF!=3,X220*2/3,IF(#REF!=4,X220,IF(#REF!=5,X220*1/2,""))))),-3),"")</f>
        <v/>
      </c>
      <c r="AC220" s="124" t="str">
        <f t="shared" si="24"/>
        <v/>
      </c>
      <c r="AD220" s="128"/>
      <c r="AE220" s="129"/>
      <c r="AF220" s="130"/>
      <c r="AG220" s="119"/>
    </row>
    <row r="221" spans="1:33" s="4" customFormat="1" ht="30" hidden="1" customHeight="1" outlineLevel="3" x14ac:dyDescent="0.15">
      <c r="A221" s="114">
        <v>215</v>
      </c>
      <c r="B221" s="115"/>
      <c r="C221" s="116"/>
      <c r="D221" s="115"/>
      <c r="E221" s="117"/>
      <c r="F221" s="115"/>
      <c r="G221" s="115"/>
      <c r="H221" s="115"/>
      <c r="I221" s="118" t="str">
        <f>IFERROR(VLOOKUP(H221,事業区分!$B$9:$C$10,2,FALSE),"")</f>
        <v/>
      </c>
      <c r="J221" s="119"/>
      <c r="K221" s="120" t="str">
        <f>IFERROR(VLOOKUP(I221,補助率!$B$5:$C$5,2,FALSE),"")</f>
        <v/>
      </c>
      <c r="L221" s="120" t="str">
        <f>IFERROR(VLOOKUP(H221,事業区分!$B$9:$H$10,7,FALSE),"")</f>
        <v/>
      </c>
      <c r="M221" s="119"/>
      <c r="N221" s="115"/>
      <c r="O221" s="121"/>
      <c r="P221" s="121"/>
      <c r="Q221" s="122" t="str">
        <f t="shared" si="19"/>
        <v/>
      </c>
      <c r="R221" s="121"/>
      <c r="S221" s="121"/>
      <c r="T221" s="121" t="str">
        <f t="shared" si="20"/>
        <v/>
      </c>
      <c r="U221" s="123" t="str">
        <f t="shared" si="21"/>
        <v/>
      </c>
      <c r="V221" s="124" t="str">
        <f t="shared" si="22"/>
        <v/>
      </c>
      <c r="W221" s="121" t="str">
        <f t="shared" si="23"/>
        <v/>
      </c>
      <c r="X221" s="201" t="str" cm="1">
        <f t="array" ref="X221">IFERROR(_xlfn.IFS(L221=1,MIN(Q221,V221),L221=2,MIN(Q221,V221,W221),L221=4,MIN(MIN(Q221,V221)*K221,W221),L221=6,MIN(MIN(Q221,V221)*1/2,W221)),"")</f>
        <v/>
      </c>
      <c r="Y221" s="202" t="str" cm="1">
        <f t="array" ref="Y221">IFERROR(ROUNDDOWN(_xlfn.IFS(OR(L221=1,L221=2),X221*K221,L221=4,X221,L221=6,X221*2/3),-3),"")</f>
        <v/>
      </c>
      <c r="Z221" s="126"/>
      <c r="AA221" s="127"/>
      <c r="AB221" s="124" t="str">
        <f>IFERROR(ROUNDDOWN(IF(#REF!=1,X221*K221,IF(#REF!=2,X221*K221,IF(#REF!=3,X221*2/3,IF(#REF!=4,X221,IF(#REF!=5,X221*1/2,""))))),-3),"")</f>
        <v/>
      </c>
      <c r="AC221" s="124" t="str">
        <f t="shared" si="24"/>
        <v/>
      </c>
      <c r="AD221" s="128"/>
      <c r="AE221" s="129"/>
      <c r="AF221" s="130"/>
      <c r="AG221" s="119"/>
    </row>
    <row r="222" spans="1:33" s="4" customFormat="1" ht="30" hidden="1" customHeight="1" outlineLevel="3" x14ac:dyDescent="0.15">
      <c r="A222" s="114">
        <v>216</v>
      </c>
      <c r="B222" s="115"/>
      <c r="C222" s="116"/>
      <c r="D222" s="115"/>
      <c r="E222" s="117"/>
      <c r="F222" s="115"/>
      <c r="G222" s="115"/>
      <c r="H222" s="115"/>
      <c r="I222" s="118" t="str">
        <f>IFERROR(VLOOKUP(H222,事業区分!$B$9:$C$10,2,FALSE),"")</f>
        <v/>
      </c>
      <c r="J222" s="119"/>
      <c r="K222" s="120" t="str">
        <f>IFERROR(VLOOKUP(I222,補助率!$B$5:$C$5,2,FALSE),"")</f>
        <v/>
      </c>
      <c r="L222" s="120" t="str">
        <f>IFERROR(VLOOKUP(H222,事業区分!$B$9:$H$10,7,FALSE),"")</f>
        <v/>
      </c>
      <c r="M222" s="119"/>
      <c r="N222" s="115"/>
      <c r="O222" s="121"/>
      <c r="P222" s="121"/>
      <c r="Q222" s="122" t="str">
        <f t="shared" si="19"/>
        <v/>
      </c>
      <c r="R222" s="121"/>
      <c r="S222" s="121"/>
      <c r="T222" s="121" t="str">
        <f t="shared" si="20"/>
        <v/>
      </c>
      <c r="U222" s="123" t="str">
        <f t="shared" si="21"/>
        <v/>
      </c>
      <c r="V222" s="124" t="str">
        <f t="shared" si="22"/>
        <v/>
      </c>
      <c r="W222" s="121" t="str">
        <f t="shared" si="23"/>
        <v/>
      </c>
      <c r="X222" s="201" t="str" cm="1">
        <f t="array" ref="X222">IFERROR(_xlfn.IFS(L222=1,MIN(Q222,V222),L222=2,MIN(Q222,V222,W222),L222=4,MIN(MIN(Q222,V222)*K222,W222),L222=6,MIN(MIN(Q222,V222)*1/2,W222)),"")</f>
        <v/>
      </c>
      <c r="Y222" s="202" t="str" cm="1">
        <f t="array" ref="Y222">IFERROR(ROUNDDOWN(_xlfn.IFS(OR(L222=1,L222=2),X222*K222,L222=4,X222,L222=6,X222*2/3),-3),"")</f>
        <v/>
      </c>
      <c r="Z222" s="126"/>
      <c r="AA222" s="127"/>
      <c r="AB222" s="124" t="str">
        <f>IFERROR(ROUNDDOWN(IF(#REF!=1,X222*K222,IF(#REF!=2,X222*K222,IF(#REF!=3,X222*2/3,IF(#REF!=4,X222,IF(#REF!=5,X222*1/2,""))))),-3),"")</f>
        <v/>
      </c>
      <c r="AC222" s="124" t="str">
        <f t="shared" si="24"/>
        <v/>
      </c>
      <c r="AD222" s="128"/>
      <c r="AE222" s="129"/>
      <c r="AF222" s="130"/>
      <c r="AG222" s="119"/>
    </row>
    <row r="223" spans="1:33" s="4" customFormat="1" ht="30" hidden="1" customHeight="1" outlineLevel="3" x14ac:dyDescent="0.15">
      <c r="A223" s="114">
        <v>217</v>
      </c>
      <c r="B223" s="115"/>
      <c r="C223" s="116"/>
      <c r="D223" s="115"/>
      <c r="E223" s="117"/>
      <c r="F223" s="115"/>
      <c r="G223" s="115"/>
      <c r="H223" s="115"/>
      <c r="I223" s="118" t="str">
        <f>IFERROR(VLOOKUP(H223,事業区分!$B$9:$C$10,2,FALSE),"")</f>
        <v/>
      </c>
      <c r="J223" s="119"/>
      <c r="K223" s="120" t="str">
        <f>IFERROR(VLOOKUP(I223,補助率!$B$5:$C$5,2,FALSE),"")</f>
        <v/>
      </c>
      <c r="L223" s="120" t="str">
        <f>IFERROR(VLOOKUP(H223,事業区分!$B$9:$H$10,7,FALSE),"")</f>
        <v/>
      </c>
      <c r="M223" s="119"/>
      <c r="N223" s="115"/>
      <c r="O223" s="121"/>
      <c r="P223" s="121"/>
      <c r="Q223" s="122" t="str">
        <f t="shared" si="19"/>
        <v/>
      </c>
      <c r="R223" s="121"/>
      <c r="S223" s="121"/>
      <c r="T223" s="121" t="str">
        <f t="shared" si="20"/>
        <v/>
      </c>
      <c r="U223" s="123" t="str">
        <f t="shared" si="21"/>
        <v/>
      </c>
      <c r="V223" s="124" t="str">
        <f t="shared" si="22"/>
        <v/>
      </c>
      <c r="W223" s="121" t="str">
        <f t="shared" si="23"/>
        <v/>
      </c>
      <c r="X223" s="201" t="str" cm="1">
        <f t="array" ref="X223">IFERROR(_xlfn.IFS(L223=1,MIN(Q223,V223),L223=2,MIN(Q223,V223,W223),L223=4,MIN(MIN(Q223,V223)*K223,W223),L223=6,MIN(MIN(Q223,V223)*1/2,W223)),"")</f>
        <v/>
      </c>
      <c r="Y223" s="202" t="str" cm="1">
        <f t="array" ref="Y223">IFERROR(ROUNDDOWN(_xlfn.IFS(OR(L223=1,L223=2),X223*K223,L223=4,X223,L223=6,X223*2/3),-3),"")</f>
        <v/>
      </c>
      <c r="Z223" s="126"/>
      <c r="AA223" s="127"/>
      <c r="AB223" s="124" t="str">
        <f>IFERROR(ROUNDDOWN(IF(#REF!=1,X223*K223,IF(#REF!=2,X223*K223,IF(#REF!=3,X223*2/3,IF(#REF!=4,X223,IF(#REF!=5,X223*1/2,""))))),-3),"")</f>
        <v/>
      </c>
      <c r="AC223" s="124" t="str">
        <f t="shared" si="24"/>
        <v/>
      </c>
      <c r="AD223" s="128"/>
      <c r="AE223" s="129"/>
      <c r="AF223" s="130"/>
      <c r="AG223" s="119"/>
    </row>
    <row r="224" spans="1:33" s="4" customFormat="1" ht="30" hidden="1" customHeight="1" outlineLevel="3" x14ac:dyDescent="0.15">
      <c r="A224" s="114">
        <v>218</v>
      </c>
      <c r="B224" s="115"/>
      <c r="C224" s="116"/>
      <c r="D224" s="115"/>
      <c r="E224" s="117"/>
      <c r="F224" s="115"/>
      <c r="G224" s="115"/>
      <c r="H224" s="115"/>
      <c r="I224" s="118" t="str">
        <f>IFERROR(VLOOKUP(H224,事業区分!$B$9:$C$10,2,FALSE),"")</f>
        <v/>
      </c>
      <c r="J224" s="119"/>
      <c r="K224" s="120" t="str">
        <f>IFERROR(VLOOKUP(I224,補助率!$B$5:$C$5,2,FALSE),"")</f>
        <v/>
      </c>
      <c r="L224" s="120" t="str">
        <f>IFERROR(VLOOKUP(H224,事業区分!$B$9:$H$10,7,FALSE),"")</f>
        <v/>
      </c>
      <c r="M224" s="119"/>
      <c r="N224" s="115"/>
      <c r="O224" s="121"/>
      <c r="P224" s="121"/>
      <c r="Q224" s="122" t="str">
        <f t="shared" si="19"/>
        <v/>
      </c>
      <c r="R224" s="121"/>
      <c r="S224" s="121"/>
      <c r="T224" s="121" t="str">
        <f t="shared" si="20"/>
        <v/>
      </c>
      <c r="U224" s="123" t="str">
        <f t="shared" si="21"/>
        <v/>
      </c>
      <c r="V224" s="124" t="str">
        <f t="shared" si="22"/>
        <v/>
      </c>
      <c r="W224" s="121" t="str">
        <f t="shared" si="23"/>
        <v/>
      </c>
      <c r="X224" s="201" t="str" cm="1">
        <f t="array" ref="X224">IFERROR(_xlfn.IFS(L224=1,MIN(Q224,V224),L224=2,MIN(Q224,V224,W224),L224=4,MIN(MIN(Q224,V224)*K224,W224),L224=6,MIN(MIN(Q224,V224)*1/2,W224)),"")</f>
        <v/>
      </c>
      <c r="Y224" s="202" t="str" cm="1">
        <f t="array" ref="Y224">IFERROR(ROUNDDOWN(_xlfn.IFS(OR(L224=1,L224=2),X224*K224,L224=4,X224,L224=6,X224*2/3),-3),"")</f>
        <v/>
      </c>
      <c r="Z224" s="126"/>
      <c r="AA224" s="127"/>
      <c r="AB224" s="124" t="str">
        <f>IFERROR(ROUNDDOWN(IF(#REF!=1,X224*K224,IF(#REF!=2,X224*K224,IF(#REF!=3,X224*2/3,IF(#REF!=4,X224,IF(#REF!=5,X224*1/2,""))))),-3),"")</f>
        <v/>
      </c>
      <c r="AC224" s="124" t="str">
        <f t="shared" si="24"/>
        <v/>
      </c>
      <c r="AD224" s="128"/>
      <c r="AE224" s="129"/>
      <c r="AF224" s="130"/>
      <c r="AG224" s="119"/>
    </row>
    <row r="225" spans="1:33" s="4" customFormat="1" ht="30" hidden="1" customHeight="1" outlineLevel="3" x14ac:dyDescent="0.15">
      <c r="A225" s="114">
        <v>219</v>
      </c>
      <c r="B225" s="115"/>
      <c r="C225" s="116"/>
      <c r="D225" s="115"/>
      <c r="E225" s="117"/>
      <c r="F225" s="115"/>
      <c r="G225" s="115"/>
      <c r="H225" s="115"/>
      <c r="I225" s="118" t="str">
        <f>IFERROR(VLOOKUP(H225,事業区分!$B$9:$C$10,2,FALSE),"")</f>
        <v/>
      </c>
      <c r="J225" s="119"/>
      <c r="K225" s="120" t="str">
        <f>IFERROR(VLOOKUP(I225,補助率!$B$5:$C$5,2,FALSE),"")</f>
        <v/>
      </c>
      <c r="L225" s="120" t="str">
        <f>IFERROR(VLOOKUP(H225,事業区分!$B$9:$H$10,7,FALSE),"")</f>
        <v/>
      </c>
      <c r="M225" s="119"/>
      <c r="N225" s="115"/>
      <c r="O225" s="121"/>
      <c r="P225" s="121"/>
      <c r="Q225" s="122" t="str">
        <f t="shared" si="19"/>
        <v/>
      </c>
      <c r="R225" s="121"/>
      <c r="S225" s="121"/>
      <c r="T225" s="121" t="str">
        <f t="shared" si="20"/>
        <v/>
      </c>
      <c r="U225" s="123" t="str">
        <f t="shared" si="21"/>
        <v/>
      </c>
      <c r="V225" s="124" t="str">
        <f t="shared" si="22"/>
        <v/>
      </c>
      <c r="W225" s="121" t="str">
        <f t="shared" si="23"/>
        <v/>
      </c>
      <c r="X225" s="201" t="str" cm="1">
        <f t="array" ref="X225">IFERROR(_xlfn.IFS(L225=1,MIN(Q225,V225),L225=2,MIN(Q225,V225,W225),L225=4,MIN(MIN(Q225,V225)*K225,W225),L225=6,MIN(MIN(Q225,V225)*1/2,W225)),"")</f>
        <v/>
      </c>
      <c r="Y225" s="202" t="str" cm="1">
        <f t="array" ref="Y225">IFERROR(ROUNDDOWN(_xlfn.IFS(OR(L225=1,L225=2),X225*K225,L225=4,X225,L225=6,X225*2/3),-3),"")</f>
        <v/>
      </c>
      <c r="Z225" s="126"/>
      <c r="AA225" s="127"/>
      <c r="AB225" s="124" t="str">
        <f>IFERROR(ROUNDDOWN(IF(#REF!=1,X225*K225,IF(#REF!=2,X225*K225,IF(#REF!=3,X225*2/3,IF(#REF!=4,X225,IF(#REF!=5,X225*1/2,""))))),-3),"")</f>
        <v/>
      </c>
      <c r="AC225" s="124" t="str">
        <f t="shared" si="24"/>
        <v/>
      </c>
      <c r="AD225" s="128"/>
      <c r="AE225" s="129"/>
      <c r="AF225" s="130"/>
      <c r="AG225" s="119"/>
    </row>
    <row r="226" spans="1:33" s="4" customFormat="1" ht="30" hidden="1" customHeight="1" outlineLevel="3" x14ac:dyDescent="0.15">
      <c r="A226" s="114">
        <v>220</v>
      </c>
      <c r="B226" s="115"/>
      <c r="C226" s="116"/>
      <c r="D226" s="115"/>
      <c r="E226" s="117"/>
      <c r="F226" s="115"/>
      <c r="G226" s="115"/>
      <c r="H226" s="115"/>
      <c r="I226" s="118" t="str">
        <f>IFERROR(VLOOKUP(H226,事業区分!$B$9:$C$10,2,FALSE),"")</f>
        <v/>
      </c>
      <c r="J226" s="119"/>
      <c r="K226" s="120" t="str">
        <f>IFERROR(VLOOKUP(I226,補助率!$B$5:$C$5,2,FALSE),"")</f>
        <v/>
      </c>
      <c r="L226" s="120" t="str">
        <f>IFERROR(VLOOKUP(H226,事業区分!$B$9:$H$10,7,FALSE),"")</f>
        <v/>
      </c>
      <c r="M226" s="119"/>
      <c r="N226" s="115"/>
      <c r="O226" s="121"/>
      <c r="P226" s="121"/>
      <c r="Q226" s="122" t="str">
        <f t="shared" si="19"/>
        <v/>
      </c>
      <c r="R226" s="121"/>
      <c r="S226" s="121"/>
      <c r="T226" s="121" t="str">
        <f t="shared" si="20"/>
        <v/>
      </c>
      <c r="U226" s="123" t="str">
        <f t="shared" si="21"/>
        <v/>
      </c>
      <c r="V226" s="124" t="str">
        <f t="shared" si="22"/>
        <v/>
      </c>
      <c r="W226" s="121" t="str">
        <f t="shared" si="23"/>
        <v/>
      </c>
      <c r="X226" s="201" t="str" cm="1">
        <f t="array" ref="X226">IFERROR(_xlfn.IFS(L226=1,MIN(Q226,V226),L226=2,MIN(Q226,V226,W226),L226=4,MIN(MIN(Q226,V226)*K226,W226),L226=6,MIN(MIN(Q226,V226)*1/2,W226)),"")</f>
        <v/>
      </c>
      <c r="Y226" s="202" t="str" cm="1">
        <f t="array" ref="Y226">IFERROR(ROUNDDOWN(_xlfn.IFS(OR(L226=1,L226=2),X226*K226,L226=4,X226,L226=6,X226*2/3),-3),"")</f>
        <v/>
      </c>
      <c r="Z226" s="126"/>
      <c r="AA226" s="127"/>
      <c r="AB226" s="124" t="str">
        <f>IFERROR(ROUNDDOWN(IF(#REF!=1,X226*K226,IF(#REF!=2,X226*K226,IF(#REF!=3,X226*2/3,IF(#REF!=4,X226,IF(#REF!=5,X226*1/2,""))))),-3),"")</f>
        <v/>
      </c>
      <c r="AC226" s="124" t="str">
        <f t="shared" si="24"/>
        <v/>
      </c>
      <c r="AD226" s="128"/>
      <c r="AE226" s="129"/>
      <c r="AF226" s="130"/>
      <c r="AG226" s="119"/>
    </row>
    <row r="227" spans="1:33" s="4" customFormat="1" ht="30" hidden="1" customHeight="1" outlineLevel="3" x14ac:dyDescent="0.15">
      <c r="A227" s="114">
        <v>221</v>
      </c>
      <c r="B227" s="115"/>
      <c r="C227" s="116"/>
      <c r="D227" s="115"/>
      <c r="E227" s="117"/>
      <c r="F227" s="115"/>
      <c r="G227" s="115"/>
      <c r="H227" s="115"/>
      <c r="I227" s="118" t="str">
        <f>IFERROR(VLOOKUP(H227,事業区分!$B$9:$C$10,2,FALSE),"")</f>
        <v/>
      </c>
      <c r="J227" s="119"/>
      <c r="K227" s="120" t="str">
        <f>IFERROR(VLOOKUP(I227,補助率!$B$5:$C$5,2,FALSE),"")</f>
        <v/>
      </c>
      <c r="L227" s="120" t="str">
        <f>IFERROR(VLOOKUP(H227,事業区分!$B$9:$H$10,7,FALSE),"")</f>
        <v/>
      </c>
      <c r="M227" s="119"/>
      <c r="N227" s="115"/>
      <c r="O227" s="121"/>
      <c r="P227" s="121"/>
      <c r="Q227" s="122" t="str">
        <f t="shared" si="19"/>
        <v/>
      </c>
      <c r="R227" s="121"/>
      <c r="S227" s="121"/>
      <c r="T227" s="121" t="str">
        <f t="shared" si="20"/>
        <v/>
      </c>
      <c r="U227" s="123" t="str">
        <f t="shared" si="21"/>
        <v/>
      </c>
      <c r="V227" s="124" t="str">
        <f t="shared" si="22"/>
        <v/>
      </c>
      <c r="W227" s="121" t="str">
        <f t="shared" si="23"/>
        <v/>
      </c>
      <c r="X227" s="201" t="str" cm="1">
        <f t="array" ref="X227">IFERROR(_xlfn.IFS(L227=1,MIN(Q227,V227),L227=2,MIN(Q227,V227,W227),L227=4,MIN(MIN(Q227,V227)*K227,W227),L227=6,MIN(MIN(Q227,V227)*1/2,W227)),"")</f>
        <v/>
      </c>
      <c r="Y227" s="202" t="str" cm="1">
        <f t="array" ref="Y227">IFERROR(ROUNDDOWN(_xlfn.IFS(OR(L227=1,L227=2),X227*K227,L227=4,X227,L227=6,X227*2/3),-3),"")</f>
        <v/>
      </c>
      <c r="Z227" s="126"/>
      <c r="AA227" s="127"/>
      <c r="AB227" s="124" t="str">
        <f>IFERROR(ROUNDDOWN(IF(#REF!=1,X227*K227,IF(#REF!=2,X227*K227,IF(#REF!=3,X227*2/3,IF(#REF!=4,X227,IF(#REF!=5,X227*1/2,""))))),-3),"")</f>
        <v/>
      </c>
      <c r="AC227" s="124" t="str">
        <f t="shared" si="24"/>
        <v/>
      </c>
      <c r="AD227" s="128"/>
      <c r="AE227" s="129"/>
      <c r="AF227" s="130"/>
      <c r="AG227" s="119"/>
    </row>
    <row r="228" spans="1:33" s="4" customFormat="1" ht="30" hidden="1" customHeight="1" outlineLevel="3" x14ac:dyDescent="0.15">
      <c r="A228" s="114">
        <v>222</v>
      </c>
      <c r="B228" s="115"/>
      <c r="C228" s="116"/>
      <c r="D228" s="115"/>
      <c r="E228" s="117"/>
      <c r="F228" s="115"/>
      <c r="G228" s="115"/>
      <c r="H228" s="115"/>
      <c r="I228" s="118" t="str">
        <f>IFERROR(VLOOKUP(H228,事業区分!$B$9:$C$10,2,FALSE),"")</f>
        <v/>
      </c>
      <c r="J228" s="119"/>
      <c r="K228" s="120" t="str">
        <f>IFERROR(VLOOKUP(I228,補助率!$B$5:$C$5,2,FALSE),"")</f>
        <v/>
      </c>
      <c r="L228" s="120" t="str">
        <f>IFERROR(VLOOKUP(H228,事業区分!$B$9:$H$10,7,FALSE),"")</f>
        <v/>
      </c>
      <c r="M228" s="119"/>
      <c r="N228" s="115"/>
      <c r="O228" s="121"/>
      <c r="P228" s="121"/>
      <c r="Q228" s="122" t="str">
        <f t="shared" si="19"/>
        <v/>
      </c>
      <c r="R228" s="121"/>
      <c r="S228" s="121"/>
      <c r="T228" s="121" t="str">
        <f t="shared" si="20"/>
        <v/>
      </c>
      <c r="U228" s="123" t="str">
        <f t="shared" si="21"/>
        <v/>
      </c>
      <c r="V228" s="124" t="str">
        <f t="shared" si="22"/>
        <v/>
      </c>
      <c r="W228" s="121" t="str">
        <f t="shared" si="23"/>
        <v/>
      </c>
      <c r="X228" s="201" t="str" cm="1">
        <f t="array" ref="X228">IFERROR(_xlfn.IFS(L228=1,MIN(Q228,V228),L228=2,MIN(Q228,V228,W228),L228=4,MIN(MIN(Q228,V228)*K228,W228),L228=6,MIN(MIN(Q228,V228)*1/2,W228)),"")</f>
        <v/>
      </c>
      <c r="Y228" s="202" t="str" cm="1">
        <f t="array" ref="Y228">IFERROR(ROUNDDOWN(_xlfn.IFS(OR(L228=1,L228=2),X228*K228,L228=4,X228,L228=6,X228*2/3),-3),"")</f>
        <v/>
      </c>
      <c r="Z228" s="126"/>
      <c r="AA228" s="127"/>
      <c r="AB228" s="124" t="str">
        <f>IFERROR(ROUNDDOWN(IF(#REF!=1,X228*K228,IF(#REF!=2,X228*K228,IF(#REF!=3,X228*2/3,IF(#REF!=4,X228,IF(#REF!=5,X228*1/2,""))))),-3),"")</f>
        <v/>
      </c>
      <c r="AC228" s="124" t="str">
        <f t="shared" si="24"/>
        <v/>
      </c>
      <c r="AD228" s="128"/>
      <c r="AE228" s="129"/>
      <c r="AF228" s="130"/>
      <c r="AG228" s="119"/>
    </row>
    <row r="229" spans="1:33" s="4" customFormat="1" ht="30" hidden="1" customHeight="1" outlineLevel="3" x14ac:dyDescent="0.15">
      <c r="A229" s="114">
        <v>223</v>
      </c>
      <c r="B229" s="115"/>
      <c r="C229" s="116"/>
      <c r="D229" s="115"/>
      <c r="E229" s="117"/>
      <c r="F229" s="115"/>
      <c r="G229" s="115"/>
      <c r="H229" s="115"/>
      <c r="I229" s="118" t="str">
        <f>IFERROR(VLOOKUP(H229,事業区分!$B$9:$C$10,2,FALSE),"")</f>
        <v/>
      </c>
      <c r="J229" s="119"/>
      <c r="K229" s="120" t="str">
        <f>IFERROR(VLOOKUP(I229,補助率!$B$5:$C$5,2,FALSE),"")</f>
        <v/>
      </c>
      <c r="L229" s="120" t="str">
        <f>IFERROR(VLOOKUP(H229,事業区分!$B$9:$H$10,7,FALSE),"")</f>
        <v/>
      </c>
      <c r="M229" s="119"/>
      <c r="N229" s="115"/>
      <c r="O229" s="121"/>
      <c r="P229" s="121"/>
      <c r="Q229" s="122" t="str">
        <f t="shared" si="19"/>
        <v/>
      </c>
      <c r="R229" s="121"/>
      <c r="S229" s="121"/>
      <c r="T229" s="121" t="str">
        <f t="shared" si="20"/>
        <v/>
      </c>
      <c r="U229" s="123" t="str">
        <f t="shared" si="21"/>
        <v/>
      </c>
      <c r="V229" s="124" t="str">
        <f t="shared" si="22"/>
        <v/>
      </c>
      <c r="W229" s="121" t="str">
        <f t="shared" si="23"/>
        <v/>
      </c>
      <c r="X229" s="201" t="str" cm="1">
        <f t="array" ref="X229">IFERROR(_xlfn.IFS(L229=1,MIN(Q229,V229),L229=2,MIN(Q229,V229,W229),L229=4,MIN(MIN(Q229,V229)*K229,W229),L229=6,MIN(MIN(Q229,V229)*1/2,W229)),"")</f>
        <v/>
      </c>
      <c r="Y229" s="202" t="str" cm="1">
        <f t="array" ref="Y229">IFERROR(ROUNDDOWN(_xlfn.IFS(OR(L229=1,L229=2),X229*K229,L229=4,X229,L229=6,X229*2/3),-3),"")</f>
        <v/>
      </c>
      <c r="Z229" s="126"/>
      <c r="AA229" s="127"/>
      <c r="AB229" s="124" t="str">
        <f>IFERROR(ROUNDDOWN(IF(#REF!=1,X229*K229,IF(#REF!=2,X229*K229,IF(#REF!=3,X229*2/3,IF(#REF!=4,X229,IF(#REF!=5,X229*1/2,""))))),-3),"")</f>
        <v/>
      </c>
      <c r="AC229" s="124" t="str">
        <f t="shared" si="24"/>
        <v/>
      </c>
      <c r="AD229" s="128"/>
      <c r="AE229" s="129"/>
      <c r="AF229" s="130"/>
      <c r="AG229" s="119"/>
    </row>
    <row r="230" spans="1:33" s="4" customFormat="1" ht="30" hidden="1" customHeight="1" outlineLevel="3" x14ac:dyDescent="0.15">
      <c r="A230" s="114">
        <v>224</v>
      </c>
      <c r="B230" s="115"/>
      <c r="C230" s="116"/>
      <c r="D230" s="115"/>
      <c r="E230" s="117"/>
      <c r="F230" s="115"/>
      <c r="G230" s="115"/>
      <c r="H230" s="115"/>
      <c r="I230" s="118" t="str">
        <f>IFERROR(VLOOKUP(H230,事業区分!$B$9:$C$10,2,FALSE),"")</f>
        <v/>
      </c>
      <c r="J230" s="119"/>
      <c r="K230" s="120" t="str">
        <f>IFERROR(VLOOKUP(I230,補助率!$B$5:$C$5,2,FALSE),"")</f>
        <v/>
      </c>
      <c r="L230" s="120" t="str">
        <f>IFERROR(VLOOKUP(H230,事業区分!$B$9:$H$10,7,FALSE),"")</f>
        <v/>
      </c>
      <c r="M230" s="119"/>
      <c r="N230" s="115"/>
      <c r="O230" s="121"/>
      <c r="P230" s="121"/>
      <c r="Q230" s="122" t="str">
        <f t="shared" si="19"/>
        <v/>
      </c>
      <c r="R230" s="121"/>
      <c r="S230" s="121"/>
      <c r="T230" s="121" t="str">
        <f t="shared" si="20"/>
        <v/>
      </c>
      <c r="U230" s="123" t="str">
        <f t="shared" si="21"/>
        <v/>
      </c>
      <c r="V230" s="124" t="str">
        <f t="shared" si="22"/>
        <v/>
      </c>
      <c r="W230" s="121" t="str">
        <f t="shared" si="23"/>
        <v/>
      </c>
      <c r="X230" s="201" t="str" cm="1">
        <f t="array" ref="X230">IFERROR(_xlfn.IFS(L230=1,MIN(Q230,V230),L230=2,MIN(Q230,V230,W230),L230=4,MIN(MIN(Q230,V230)*K230,W230),L230=6,MIN(MIN(Q230,V230)*1/2,W230)),"")</f>
        <v/>
      </c>
      <c r="Y230" s="202" t="str" cm="1">
        <f t="array" ref="Y230">IFERROR(ROUNDDOWN(_xlfn.IFS(OR(L230=1,L230=2),X230*K230,L230=4,X230,L230=6,X230*2/3),-3),"")</f>
        <v/>
      </c>
      <c r="Z230" s="126"/>
      <c r="AA230" s="127"/>
      <c r="AB230" s="124" t="str">
        <f>IFERROR(ROUNDDOWN(IF(#REF!=1,X230*K230,IF(#REF!=2,X230*K230,IF(#REF!=3,X230*2/3,IF(#REF!=4,X230,IF(#REF!=5,X230*1/2,""))))),-3),"")</f>
        <v/>
      </c>
      <c r="AC230" s="124" t="str">
        <f t="shared" si="24"/>
        <v/>
      </c>
      <c r="AD230" s="128"/>
      <c r="AE230" s="129"/>
      <c r="AF230" s="130"/>
      <c r="AG230" s="119"/>
    </row>
    <row r="231" spans="1:33" s="4" customFormat="1" ht="30" hidden="1" customHeight="1" outlineLevel="3" x14ac:dyDescent="0.15">
      <c r="A231" s="114">
        <v>225</v>
      </c>
      <c r="B231" s="115"/>
      <c r="C231" s="116"/>
      <c r="D231" s="115"/>
      <c r="E231" s="117"/>
      <c r="F231" s="115"/>
      <c r="G231" s="115"/>
      <c r="H231" s="115"/>
      <c r="I231" s="118" t="str">
        <f>IFERROR(VLOOKUP(H231,事業区分!$B$9:$C$10,2,FALSE),"")</f>
        <v/>
      </c>
      <c r="J231" s="119"/>
      <c r="K231" s="120" t="str">
        <f>IFERROR(VLOOKUP(I231,補助率!$B$5:$C$5,2,FALSE),"")</f>
        <v/>
      </c>
      <c r="L231" s="120" t="str">
        <f>IFERROR(VLOOKUP(H231,事業区分!$B$9:$H$10,7,FALSE),"")</f>
        <v/>
      </c>
      <c r="M231" s="119"/>
      <c r="N231" s="115"/>
      <c r="O231" s="121"/>
      <c r="P231" s="121"/>
      <c r="Q231" s="122" t="str">
        <f t="shared" si="19"/>
        <v/>
      </c>
      <c r="R231" s="121"/>
      <c r="S231" s="121"/>
      <c r="T231" s="121" t="str">
        <f t="shared" si="20"/>
        <v/>
      </c>
      <c r="U231" s="123" t="str">
        <f t="shared" si="21"/>
        <v/>
      </c>
      <c r="V231" s="124" t="str">
        <f t="shared" si="22"/>
        <v/>
      </c>
      <c r="W231" s="121" t="str">
        <f t="shared" si="23"/>
        <v/>
      </c>
      <c r="X231" s="201" t="str" cm="1">
        <f t="array" ref="X231">IFERROR(_xlfn.IFS(L231=1,MIN(Q231,V231),L231=2,MIN(Q231,V231,W231),L231=4,MIN(MIN(Q231,V231)*K231,W231),L231=6,MIN(MIN(Q231,V231)*1/2,W231)),"")</f>
        <v/>
      </c>
      <c r="Y231" s="202" t="str" cm="1">
        <f t="array" ref="Y231">IFERROR(ROUNDDOWN(_xlfn.IFS(OR(L231=1,L231=2),X231*K231,L231=4,X231,L231=6,X231*2/3),-3),"")</f>
        <v/>
      </c>
      <c r="Z231" s="126"/>
      <c r="AA231" s="127"/>
      <c r="AB231" s="124" t="str">
        <f>IFERROR(ROUNDDOWN(IF(#REF!=1,X231*K231,IF(#REF!=2,X231*K231,IF(#REF!=3,X231*2/3,IF(#REF!=4,X231,IF(#REF!=5,X231*1/2,""))))),-3),"")</f>
        <v/>
      </c>
      <c r="AC231" s="124" t="str">
        <f t="shared" si="24"/>
        <v/>
      </c>
      <c r="AD231" s="128"/>
      <c r="AE231" s="129"/>
      <c r="AF231" s="130"/>
      <c r="AG231" s="119"/>
    </row>
    <row r="232" spans="1:33" s="4" customFormat="1" ht="30" hidden="1" customHeight="1" outlineLevel="3" x14ac:dyDescent="0.15">
      <c r="A232" s="114">
        <v>226</v>
      </c>
      <c r="B232" s="115"/>
      <c r="C232" s="116"/>
      <c r="D232" s="115"/>
      <c r="E232" s="117"/>
      <c r="F232" s="115"/>
      <c r="G232" s="115"/>
      <c r="H232" s="115"/>
      <c r="I232" s="118" t="str">
        <f>IFERROR(VLOOKUP(H232,事業区分!$B$9:$C$10,2,FALSE),"")</f>
        <v/>
      </c>
      <c r="J232" s="119"/>
      <c r="K232" s="120" t="str">
        <f>IFERROR(VLOOKUP(I232,補助率!$B$5:$C$5,2,FALSE),"")</f>
        <v/>
      </c>
      <c r="L232" s="120" t="str">
        <f>IFERROR(VLOOKUP(H232,事業区分!$B$9:$H$10,7,FALSE),"")</f>
        <v/>
      </c>
      <c r="M232" s="119"/>
      <c r="N232" s="115"/>
      <c r="O232" s="121"/>
      <c r="P232" s="121"/>
      <c r="Q232" s="122" t="str">
        <f t="shared" si="19"/>
        <v/>
      </c>
      <c r="R232" s="121"/>
      <c r="S232" s="121"/>
      <c r="T232" s="121" t="str">
        <f t="shared" si="20"/>
        <v/>
      </c>
      <c r="U232" s="123" t="str">
        <f t="shared" si="21"/>
        <v/>
      </c>
      <c r="V232" s="124" t="str">
        <f t="shared" si="22"/>
        <v/>
      </c>
      <c r="W232" s="121" t="str">
        <f t="shared" si="23"/>
        <v/>
      </c>
      <c r="X232" s="201" t="str" cm="1">
        <f t="array" ref="X232">IFERROR(_xlfn.IFS(L232=1,MIN(Q232,V232),L232=2,MIN(Q232,V232,W232),L232=4,MIN(MIN(Q232,V232)*K232,W232),L232=6,MIN(MIN(Q232,V232)*1/2,W232)),"")</f>
        <v/>
      </c>
      <c r="Y232" s="202" t="str" cm="1">
        <f t="array" ref="Y232">IFERROR(ROUNDDOWN(_xlfn.IFS(OR(L232=1,L232=2),X232*K232,L232=4,X232,L232=6,X232*2/3),-3),"")</f>
        <v/>
      </c>
      <c r="Z232" s="126"/>
      <c r="AA232" s="127"/>
      <c r="AB232" s="124" t="str">
        <f>IFERROR(ROUNDDOWN(IF(#REF!=1,X232*K232,IF(#REF!=2,X232*K232,IF(#REF!=3,X232*2/3,IF(#REF!=4,X232,IF(#REF!=5,X232*1/2,""))))),-3),"")</f>
        <v/>
      </c>
      <c r="AC232" s="124" t="str">
        <f t="shared" si="24"/>
        <v/>
      </c>
      <c r="AD232" s="128"/>
      <c r="AE232" s="129"/>
      <c r="AF232" s="130"/>
      <c r="AG232" s="119"/>
    </row>
    <row r="233" spans="1:33" s="4" customFormat="1" ht="30" hidden="1" customHeight="1" outlineLevel="3" x14ac:dyDescent="0.15">
      <c r="A233" s="114">
        <v>227</v>
      </c>
      <c r="B233" s="115"/>
      <c r="C233" s="116"/>
      <c r="D233" s="115"/>
      <c r="E233" s="117"/>
      <c r="F233" s="115"/>
      <c r="G233" s="115"/>
      <c r="H233" s="115"/>
      <c r="I233" s="118" t="str">
        <f>IFERROR(VLOOKUP(H233,事業区分!$B$9:$C$10,2,FALSE),"")</f>
        <v/>
      </c>
      <c r="J233" s="119"/>
      <c r="K233" s="120" t="str">
        <f>IFERROR(VLOOKUP(I233,補助率!$B$5:$C$5,2,FALSE),"")</f>
        <v/>
      </c>
      <c r="L233" s="120" t="str">
        <f>IFERROR(VLOOKUP(H233,事業区分!$B$9:$H$10,7,FALSE),"")</f>
        <v/>
      </c>
      <c r="M233" s="119"/>
      <c r="N233" s="115"/>
      <c r="O233" s="121"/>
      <c r="P233" s="121"/>
      <c r="Q233" s="122" t="str">
        <f t="shared" si="19"/>
        <v/>
      </c>
      <c r="R233" s="121"/>
      <c r="S233" s="121"/>
      <c r="T233" s="121" t="str">
        <f t="shared" si="20"/>
        <v/>
      </c>
      <c r="U233" s="123" t="str">
        <f t="shared" si="21"/>
        <v/>
      </c>
      <c r="V233" s="124" t="str">
        <f t="shared" si="22"/>
        <v/>
      </c>
      <c r="W233" s="121" t="str">
        <f t="shared" si="23"/>
        <v/>
      </c>
      <c r="X233" s="201" t="str" cm="1">
        <f t="array" ref="X233">IFERROR(_xlfn.IFS(L233=1,MIN(Q233,V233),L233=2,MIN(Q233,V233,W233),L233=4,MIN(MIN(Q233,V233)*K233,W233),L233=6,MIN(MIN(Q233,V233)*1/2,W233)),"")</f>
        <v/>
      </c>
      <c r="Y233" s="202" t="str" cm="1">
        <f t="array" ref="Y233">IFERROR(ROUNDDOWN(_xlfn.IFS(OR(L233=1,L233=2),X233*K233,L233=4,X233,L233=6,X233*2/3),-3),"")</f>
        <v/>
      </c>
      <c r="Z233" s="126"/>
      <c r="AA233" s="127"/>
      <c r="AB233" s="124" t="str">
        <f>IFERROR(ROUNDDOWN(IF(#REF!=1,X233*K233,IF(#REF!=2,X233*K233,IF(#REF!=3,X233*2/3,IF(#REF!=4,X233,IF(#REF!=5,X233*1/2,""))))),-3),"")</f>
        <v/>
      </c>
      <c r="AC233" s="124" t="str">
        <f t="shared" si="24"/>
        <v/>
      </c>
      <c r="AD233" s="128"/>
      <c r="AE233" s="129"/>
      <c r="AF233" s="130"/>
      <c r="AG233" s="119"/>
    </row>
    <row r="234" spans="1:33" s="4" customFormat="1" ht="30" hidden="1" customHeight="1" outlineLevel="3" x14ac:dyDescent="0.15">
      <c r="A234" s="114">
        <v>228</v>
      </c>
      <c r="B234" s="115"/>
      <c r="C234" s="116"/>
      <c r="D234" s="115"/>
      <c r="E234" s="117"/>
      <c r="F234" s="115"/>
      <c r="G234" s="115"/>
      <c r="H234" s="115"/>
      <c r="I234" s="118" t="str">
        <f>IFERROR(VLOOKUP(H234,事業区分!$B$9:$C$10,2,FALSE),"")</f>
        <v/>
      </c>
      <c r="J234" s="119"/>
      <c r="K234" s="120" t="str">
        <f>IFERROR(VLOOKUP(I234,補助率!$B$5:$C$5,2,FALSE),"")</f>
        <v/>
      </c>
      <c r="L234" s="120" t="str">
        <f>IFERROR(VLOOKUP(H234,事業区分!$B$9:$H$10,7,FALSE),"")</f>
        <v/>
      </c>
      <c r="M234" s="119"/>
      <c r="N234" s="115"/>
      <c r="O234" s="121"/>
      <c r="P234" s="121"/>
      <c r="Q234" s="122" t="str">
        <f t="shared" si="19"/>
        <v/>
      </c>
      <c r="R234" s="121"/>
      <c r="S234" s="121"/>
      <c r="T234" s="121" t="str">
        <f t="shared" si="20"/>
        <v/>
      </c>
      <c r="U234" s="123" t="str">
        <f t="shared" si="21"/>
        <v/>
      </c>
      <c r="V234" s="124" t="str">
        <f t="shared" si="22"/>
        <v/>
      </c>
      <c r="W234" s="121" t="str">
        <f t="shared" si="23"/>
        <v/>
      </c>
      <c r="X234" s="201" t="str" cm="1">
        <f t="array" ref="X234">IFERROR(_xlfn.IFS(L234=1,MIN(Q234,V234),L234=2,MIN(Q234,V234,W234),L234=4,MIN(MIN(Q234,V234)*K234,W234),L234=6,MIN(MIN(Q234,V234)*1/2,W234)),"")</f>
        <v/>
      </c>
      <c r="Y234" s="202" t="str" cm="1">
        <f t="array" ref="Y234">IFERROR(ROUNDDOWN(_xlfn.IFS(OR(L234=1,L234=2),X234*K234,L234=4,X234,L234=6,X234*2/3),-3),"")</f>
        <v/>
      </c>
      <c r="Z234" s="126"/>
      <c r="AA234" s="127"/>
      <c r="AB234" s="124" t="str">
        <f>IFERROR(ROUNDDOWN(IF(#REF!=1,X234*K234,IF(#REF!=2,X234*K234,IF(#REF!=3,X234*2/3,IF(#REF!=4,X234,IF(#REF!=5,X234*1/2,""))))),-3),"")</f>
        <v/>
      </c>
      <c r="AC234" s="124" t="str">
        <f t="shared" si="24"/>
        <v/>
      </c>
      <c r="AD234" s="128"/>
      <c r="AE234" s="129"/>
      <c r="AF234" s="130"/>
      <c r="AG234" s="119"/>
    </row>
    <row r="235" spans="1:33" s="4" customFormat="1" ht="30" hidden="1" customHeight="1" outlineLevel="3" x14ac:dyDescent="0.15">
      <c r="A235" s="114">
        <v>229</v>
      </c>
      <c r="B235" s="115"/>
      <c r="C235" s="116"/>
      <c r="D235" s="115"/>
      <c r="E235" s="117"/>
      <c r="F235" s="115"/>
      <c r="G235" s="115"/>
      <c r="H235" s="115"/>
      <c r="I235" s="118" t="str">
        <f>IFERROR(VLOOKUP(H235,事業区分!$B$9:$C$10,2,FALSE),"")</f>
        <v/>
      </c>
      <c r="J235" s="119"/>
      <c r="K235" s="120" t="str">
        <f>IFERROR(VLOOKUP(I235,補助率!$B$5:$C$5,2,FALSE),"")</f>
        <v/>
      </c>
      <c r="L235" s="120" t="str">
        <f>IFERROR(VLOOKUP(H235,事業区分!$B$9:$H$10,7,FALSE),"")</f>
        <v/>
      </c>
      <c r="M235" s="119"/>
      <c r="N235" s="115"/>
      <c r="O235" s="121"/>
      <c r="P235" s="121"/>
      <c r="Q235" s="122" t="str">
        <f t="shared" si="19"/>
        <v/>
      </c>
      <c r="R235" s="121"/>
      <c r="S235" s="121"/>
      <c r="T235" s="121" t="str">
        <f t="shared" si="20"/>
        <v/>
      </c>
      <c r="U235" s="123" t="str">
        <f t="shared" si="21"/>
        <v/>
      </c>
      <c r="V235" s="124" t="str">
        <f t="shared" si="22"/>
        <v/>
      </c>
      <c r="W235" s="121" t="str">
        <f t="shared" si="23"/>
        <v/>
      </c>
      <c r="X235" s="201" t="str" cm="1">
        <f t="array" ref="X235">IFERROR(_xlfn.IFS(L235=1,MIN(Q235,V235),L235=2,MIN(Q235,V235,W235),L235=4,MIN(MIN(Q235,V235)*K235,W235),L235=6,MIN(MIN(Q235,V235)*1/2,W235)),"")</f>
        <v/>
      </c>
      <c r="Y235" s="202" t="str" cm="1">
        <f t="array" ref="Y235">IFERROR(ROUNDDOWN(_xlfn.IFS(OR(L235=1,L235=2),X235*K235,L235=4,X235,L235=6,X235*2/3),-3),"")</f>
        <v/>
      </c>
      <c r="Z235" s="126"/>
      <c r="AA235" s="127"/>
      <c r="AB235" s="124" t="str">
        <f>IFERROR(ROUNDDOWN(IF(#REF!=1,X235*K235,IF(#REF!=2,X235*K235,IF(#REF!=3,X235*2/3,IF(#REF!=4,X235,IF(#REF!=5,X235*1/2,""))))),-3),"")</f>
        <v/>
      </c>
      <c r="AC235" s="124" t="str">
        <f t="shared" si="24"/>
        <v/>
      </c>
      <c r="AD235" s="128"/>
      <c r="AE235" s="129"/>
      <c r="AF235" s="130"/>
      <c r="AG235" s="119"/>
    </row>
    <row r="236" spans="1:33" s="4" customFormat="1" ht="30" hidden="1" customHeight="1" outlineLevel="3" x14ac:dyDescent="0.15">
      <c r="A236" s="114">
        <v>230</v>
      </c>
      <c r="B236" s="115"/>
      <c r="C236" s="116"/>
      <c r="D236" s="115"/>
      <c r="E236" s="117"/>
      <c r="F236" s="115"/>
      <c r="G236" s="115"/>
      <c r="H236" s="115"/>
      <c r="I236" s="118" t="str">
        <f>IFERROR(VLOOKUP(H236,事業区分!$B$9:$C$10,2,FALSE),"")</f>
        <v/>
      </c>
      <c r="J236" s="119"/>
      <c r="K236" s="120" t="str">
        <f>IFERROR(VLOOKUP(I236,補助率!$B$5:$C$5,2,FALSE),"")</f>
        <v/>
      </c>
      <c r="L236" s="120" t="str">
        <f>IFERROR(VLOOKUP(H236,事業区分!$B$9:$H$10,7,FALSE),"")</f>
        <v/>
      </c>
      <c r="M236" s="119"/>
      <c r="N236" s="115"/>
      <c r="O236" s="121"/>
      <c r="P236" s="121"/>
      <c r="Q236" s="122" t="str">
        <f t="shared" si="19"/>
        <v/>
      </c>
      <c r="R236" s="121"/>
      <c r="S236" s="121"/>
      <c r="T236" s="121" t="str">
        <f t="shared" si="20"/>
        <v/>
      </c>
      <c r="U236" s="123" t="str">
        <f t="shared" si="21"/>
        <v/>
      </c>
      <c r="V236" s="124" t="str">
        <f t="shared" si="22"/>
        <v/>
      </c>
      <c r="W236" s="121" t="str">
        <f t="shared" si="23"/>
        <v/>
      </c>
      <c r="X236" s="201" t="str" cm="1">
        <f t="array" ref="X236">IFERROR(_xlfn.IFS(L236=1,MIN(Q236,V236),L236=2,MIN(Q236,V236,W236),L236=4,MIN(MIN(Q236,V236)*K236,W236),L236=6,MIN(MIN(Q236,V236)*1/2,W236)),"")</f>
        <v/>
      </c>
      <c r="Y236" s="202" t="str" cm="1">
        <f t="array" ref="Y236">IFERROR(ROUNDDOWN(_xlfn.IFS(OR(L236=1,L236=2),X236*K236,L236=4,X236,L236=6,X236*2/3),-3),"")</f>
        <v/>
      </c>
      <c r="Z236" s="126"/>
      <c r="AA236" s="127"/>
      <c r="AB236" s="124" t="str">
        <f>IFERROR(ROUNDDOWN(IF(#REF!=1,X236*K236,IF(#REF!=2,X236*K236,IF(#REF!=3,X236*2/3,IF(#REF!=4,X236,IF(#REF!=5,X236*1/2,""))))),-3),"")</f>
        <v/>
      </c>
      <c r="AC236" s="124" t="str">
        <f t="shared" si="24"/>
        <v/>
      </c>
      <c r="AD236" s="128"/>
      <c r="AE236" s="129"/>
      <c r="AF236" s="130"/>
      <c r="AG236" s="119"/>
    </row>
    <row r="237" spans="1:33" s="4" customFormat="1" ht="30" hidden="1" customHeight="1" outlineLevel="3" x14ac:dyDescent="0.15">
      <c r="A237" s="114">
        <v>231</v>
      </c>
      <c r="B237" s="115"/>
      <c r="C237" s="116"/>
      <c r="D237" s="115"/>
      <c r="E237" s="117"/>
      <c r="F237" s="115"/>
      <c r="G237" s="115"/>
      <c r="H237" s="115"/>
      <c r="I237" s="118" t="str">
        <f>IFERROR(VLOOKUP(H237,事業区分!$B$9:$C$10,2,FALSE),"")</f>
        <v/>
      </c>
      <c r="J237" s="119"/>
      <c r="K237" s="120" t="str">
        <f>IFERROR(VLOOKUP(I237,補助率!$B$5:$C$5,2,FALSE),"")</f>
        <v/>
      </c>
      <c r="L237" s="120" t="str">
        <f>IFERROR(VLOOKUP(H237,事業区分!$B$9:$H$10,7,FALSE),"")</f>
        <v/>
      </c>
      <c r="M237" s="119"/>
      <c r="N237" s="115"/>
      <c r="O237" s="121"/>
      <c r="P237" s="121"/>
      <c r="Q237" s="122" t="str">
        <f t="shared" si="19"/>
        <v/>
      </c>
      <c r="R237" s="121"/>
      <c r="S237" s="121"/>
      <c r="T237" s="121" t="str">
        <f t="shared" si="20"/>
        <v/>
      </c>
      <c r="U237" s="123" t="str">
        <f t="shared" si="21"/>
        <v/>
      </c>
      <c r="V237" s="124" t="str">
        <f t="shared" si="22"/>
        <v/>
      </c>
      <c r="W237" s="121" t="str">
        <f t="shared" si="23"/>
        <v/>
      </c>
      <c r="X237" s="201" t="str" cm="1">
        <f t="array" ref="X237">IFERROR(_xlfn.IFS(L237=1,MIN(Q237,V237),L237=2,MIN(Q237,V237,W237),L237=4,MIN(MIN(Q237,V237)*K237,W237),L237=6,MIN(MIN(Q237,V237)*1/2,W237)),"")</f>
        <v/>
      </c>
      <c r="Y237" s="202" t="str" cm="1">
        <f t="array" ref="Y237">IFERROR(ROUNDDOWN(_xlfn.IFS(OR(L237=1,L237=2),X237*K237,L237=4,X237,L237=6,X237*2/3),-3),"")</f>
        <v/>
      </c>
      <c r="Z237" s="126"/>
      <c r="AA237" s="127"/>
      <c r="AB237" s="124" t="str">
        <f>IFERROR(ROUNDDOWN(IF(#REF!=1,X237*K237,IF(#REF!=2,X237*K237,IF(#REF!=3,X237*2/3,IF(#REF!=4,X237,IF(#REF!=5,X237*1/2,""))))),-3),"")</f>
        <v/>
      </c>
      <c r="AC237" s="124" t="str">
        <f t="shared" si="24"/>
        <v/>
      </c>
      <c r="AD237" s="128"/>
      <c r="AE237" s="129"/>
      <c r="AF237" s="130"/>
      <c r="AG237" s="119"/>
    </row>
    <row r="238" spans="1:33" s="4" customFormat="1" ht="30" hidden="1" customHeight="1" outlineLevel="3" x14ac:dyDescent="0.15">
      <c r="A238" s="114">
        <v>232</v>
      </c>
      <c r="B238" s="115"/>
      <c r="C238" s="116"/>
      <c r="D238" s="115"/>
      <c r="E238" s="117"/>
      <c r="F238" s="115"/>
      <c r="G238" s="115"/>
      <c r="H238" s="115"/>
      <c r="I238" s="118" t="str">
        <f>IFERROR(VLOOKUP(H238,事業区分!$B$9:$C$10,2,FALSE),"")</f>
        <v/>
      </c>
      <c r="J238" s="119"/>
      <c r="K238" s="120" t="str">
        <f>IFERROR(VLOOKUP(I238,補助率!$B$5:$C$5,2,FALSE),"")</f>
        <v/>
      </c>
      <c r="L238" s="120" t="str">
        <f>IFERROR(VLOOKUP(H238,事業区分!$B$9:$H$10,7,FALSE),"")</f>
        <v/>
      </c>
      <c r="M238" s="119"/>
      <c r="N238" s="115"/>
      <c r="O238" s="121"/>
      <c r="P238" s="121"/>
      <c r="Q238" s="122" t="str">
        <f t="shared" si="19"/>
        <v/>
      </c>
      <c r="R238" s="121"/>
      <c r="S238" s="121"/>
      <c r="T238" s="121" t="str">
        <f t="shared" si="20"/>
        <v/>
      </c>
      <c r="U238" s="123" t="str">
        <f t="shared" si="21"/>
        <v/>
      </c>
      <c r="V238" s="124" t="str">
        <f t="shared" si="22"/>
        <v/>
      </c>
      <c r="W238" s="121" t="str">
        <f t="shared" si="23"/>
        <v/>
      </c>
      <c r="X238" s="201" t="str" cm="1">
        <f t="array" ref="X238">IFERROR(_xlfn.IFS(L238=1,MIN(Q238,V238),L238=2,MIN(Q238,V238,W238),L238=4,MIN(MIN(Q238,V238)*K238,W238),L238=6,MIN(MIN(Q238,V238)*1/2,W238)),"")</f>
        <v/>
      </c>
      <c r="Y238" s="202" t="str" cm="1">
        <f t="array" ref="Y238">IFERROR(ROUNDDOWN(_xlfn.IFS(OR(L238=1,L238=2),X238*K238,L238=4,X238,L238=6,X238*2/3),-3),"")</f>
        <v/>
      </c>
      <c r="Z238" s="126"/>
      <c r="AA238" s="127"/>
      <c r="AB238" s="124" t="str">
        <f>IFERROR(ROUNDDOWN(IF(#REF!=1,X238*K238,IF(#REF!=2,X238*K238,IF(#REF!=3,X238*2/3,IF(#REF!=4,X238,IF(#REF!=5,X238*1/2,""))))),-3),"")</f>
        <v/>
      </c>
      <c r="AC238" s="124" t="str">
        <f t="shared" si="24"/>
        <v/>
      </c>
      <c r="AD238" s="128"/>
      <c r="AE238" s="129"/>
      <c r="AF238" s="130"/>
      <c r="AG238" s="119"/>
    </row>
    <row r="239" spans="1:33" s="4" customFormat="1" ht="30" hidden="1" customHeight="1" outlineLevel="3" x14ac:dyDescent="0.15">
      <c r="A239" s="114">
        <v>233</v>
      </c>
      <c r="B239" s="115"/>
      <c r="C239" s="116"/>
      <c r="D239" s="115"/>
      <c r="E239" s="117"/>
      <c r="F239" s="115"/>
      <c r="G239" s="115"/>
      <c r="H239" s="115"/>
      <c r="I239" s="118" t="str">
        <f>IFERROR(VLOOKUP(H239,事業区分!$B$9:$C$10,2,FALSE),"")</f>
        <v/>
      </c>
      <c r="J239" s="119"/>
      <c r="K239" s="120" t="str">
        <f>IFERROR(VLOOKUP(I239,補助率!$B$5:$C$5,2,FALSE),"")</f>
        <v/>
      </c>
      <c r="L239" s="120" t="str">
        <f>IFERROR(VLOOKUP(H239,事業区分!$B$9:$H$10,7,FALSE),"")</f>
        <v/>
      </c>
      <c r="M239" s="119"/>
      <c r="N239" s="115"/>
      <c r="O239" s="121"/>
      <c r="P239" s="121"/>
      <c r="Q239" s="122" t="str">
        <f t="shared" si="19"/>
        <v/>
      </c>
      <c r="R239" s="121"/>
      <c r="S239" s="121"/>
      <c r="T239" s="121" t="str">
        <f t="shared" si="20"/>
        <v/>
      </c>
      <c r="U239" s="123" t="str">
        <f t="shared" si="21"/>
        <v/>
      </c>
      <c r="V239" s="124" t="str">
        <f t="shared" si="22"/>
        <v/>
      </c>
      <c r="W239" s="121" t="str">
        <f t="shared" si="23"/>
        <v/>
      </c>
      <c r="X239" s="201" t="str" cm="1">
        <f t="array" ref="X239">IFERROR(_xlfn.IFS(L239=1,MIN(Q239,V239),L239=2,MIN(Q239,V239,W239),L239=4,MIN(MIN(Q239,V239)*K239,W239),L239=6,MIN(MIN(Q239,V239)*1/2,W239)),"")</f>
        <v/>
      </c>
      <c r="Y239" s="202" t="str" cm="1">
        <f t="array" ref="Y239">IFERROR(ROUNDDOWN(_xlfn.IFS(OR(L239=1,L239=2),X239*K239,L239=4,X239,L239=6,X239*2/3),-3),"")</f>
        <v/>
      </c>
      <c r="Z239" s="126"/>
      <c r="AA239" s="127"/>
      <c r="AB239" s="124" t="str">
        <f>IFERROR(ROUNDDOWN(IF(#REF!=1,X239*K239,IF(#REF!=2,X239*K239,IF(#REF!=3,X239*2/3,IF(#REF!=4,X239,IF(#REF!=5,X239*1/2,""))))),-3),"")</f>
        <v/>
      </c>
      <c r="AC239" s="124" t="str">
        <f t="shared" si="24"/>
        <v/>
      </c>
      <c r="AD239" s="128"/>
      <c r="AE239" s="129"/>
      <c r="AF239" s="130"/>
      <c r="AG239" s="119"/>
    </row>
    <row r="240" spans="1:33" s="4" customFormat="1" ht="30" hidden="1" customHeight="1" outlineLevel="3" x14ac:dyDescent="0.15">
      <c r="A240" s="114">
        <v>234</v>
      </c>
      <c r="B240" s="115"/>
      <c r="C240" s="116"/>
      <c r="D240" s="115"/>
      <c r="E240" s="117"/>
      <c r="F240" s="115"/>
      <c r="G240" s="115"/>
      <c r="H240" s="115"/>
      <c r="I240" s="118" t="str">
        <f>IFERROR(VLOOKUP(H240,事業区分!$B$9:$C$10,2,FALSE),"")</f>
        <v/>
      </c>
      <c r="J240" s="119"/>
      <c r="K240" s="120" t="str">
        <f>IFERROR(VLOOKUP(I240,補助率!$B$5:$C$5,2,FALSE),"")</f>
        <v/>
      </c>
      <c r="L240" s="120" t="str">
        <f>IFERROR(VLOOKUP(H240,事業区分!$B$9:$H$10,7,FALSE),"")</f>
        <v/>
      </c>
      <c r="M240" s="119"/>
      <c r="N240" s="115"/>
      <c r="O240" s="121"/>
      <c r="P240" s="121"/>
      <c r="Q240" s="122" t="str">
        <f t="shared" si="19"/>
        <v/>
      </c>
      <c r="R240" s="121"/>
      <c r="S240" s="121"/>
      <c r="T240" s="121" t="str">
        <f t="shared" si="20"/>
        <v/>
      </c>
      <c r="U240" s="123" t="str">
        <f t="shared" si="21"/>
        <v/>
      </c>
      <c r="V240" s="124" t="str">
        <f t="shared" si="22"/>
        <v/>
      </c>
      <c r="W240" s="121" t="str">
        <f t="shared" si="23"/>
        <v/>
      </c>
      <c r="X240" s="201" t="str" cm="1">
        <f t="array" ref="X240">IFERROR(_xlfn.IFS(L240=1,MIN(Q240,V240),L240=2,MIN(Q240,V240,W240),L240=4,MIN(MIN(Q240,V240)*K240,W240),L240=6,MIN(MIN(Q240,V240)*1/2,W240)),"")</f>
        <v/>
      </c>
      <c r="Y240" s="202" t="str" cm="1">
        <f t="array" ref="Y240">IFERROR(ROUNDDOWN(_xlfn.IFS(OR(L240=1,L240=2),X240*K240,L240=4,X240,L240=6,X240*2/3),-3),"")</f>
        <v/>
      </c>
      <c r="Z240" s="126"/>
      <c r="AA240" s="127"/>
      <c r="AB240" s="124" t="str">
        <f>IFERROR(ROUNDDOWN(IF(#REF!=1,X240*K240,IF(#REF!=2,X240*K240,IF(#REF!=3,X240*2/3,IF(#REF!=4,X240,IF(#REF!=5,X240*1/2,""))))),-3),"")</f>
        <v/>
      </c>
      <c r="AC240" s="124" t="str">
        <f t="shared" si="24"/>
        <v/>
      </c>
      <c r="AD240" s="128"/>
      <c r="AE240" s="129"/>
      <c r="AF240" s="130"/>
      <c r="AG240" s="119"/>
    </row>
    <row r="241" spans="1:33" s="4" customFormat="1" ht="30" hidden="1" customHeight="1" outlineLevel="3" x14ac:dyDescent="0.15">
      <c r="A241" s="114">
        <v>235</v>
      </c>
      <c r="B241" s="115"/>
      <c r="C241" s="116"/>
      <c r="D241" s="115"/>
      <c r="E241" s="117"/>
      <c r="F241" s="115"/>
      <c r="G241" s="115"/>
      <c r="H241" s="115"/>
      <c r="I241" s="118" t="str">
        <f>IFERROR(VLOOKUP(H241,事業区分!$B$9:$C$10,2,FALSE),"")</f>
        <v/>
      </c>
      <c r="J241" s="119"/>
      <c r="K241" s="120" t="str">
        <f>IFERROR(VLOOKUP(I241,補助率!$B$5:$C$5,2,FALSE),"")</f>
        <v/>
      </c>
      <c r="L241" s="120" t="str">
        <f>IFERROR(VLOOKUP(H241,事業区分!$B$9:$H$10,7,FALSE),"")</f>
        <v/>
      </c>
      <c r="M241" s="119"/>
      <c r="N241" s="115"/>
      <c r="O241" s="121"/>
      <c r="P241" s="121"/>
      <c r="Q241" s="122" t="str">
        <f t="shared" si="19"/>
        <v/>
      </c>
      <c r="R241" s="121"/>
      <c r="S241" s="121"/>
      <c r="T241" s="121" t="str">
        <f t="shared" si="20"/>
        <v/>
      </c>
      <c r="U241" s="123" t="str">
        <f t="shared" si="21"/>
        <v/>
      </c>
      <c r="V241" s="124" t="str">
        <f t="shared" si="22"/>
        <v/>
      </c>
      <c r="W241" s="121" t="str">
        <f t="shared" si="23"/>
        <v/>
      </c>
      <c r="X241" s="201" t="str" cm="1">
        <f t="array" ref="X241">IFERROR(_xlfn.IFS(L241=1,MIN(Q241,V241),L241=2,MIN(Q241,V241,W241),L241=4,MIN(MIN(Q241,V241)*K241,W241),L241=6,MIN(MIN(Q241,V241)*1/2,W241)),"")</f>
        <v/>
      </c>
      <c r="Y241" s="202" t="str" cm="1">
        <f t="array" ref="Y241">IFERROR(ROUNDDOWN(_xlfn.IFS(OR(L241=1,L241=2),X241*K241,L241=4,X241,L241=6,X241*2/3),-3),"")</f>
        <v/>
      </c>
      <c r="Z241" s="126"/>
      <c r="AA241" s="127"/>
      <c r="AB241" s="124" t="str">
        <f>IFERROR(ROUNDDOWN(IF(#REF!=1,X241*K241,IF(#REF!=2,X241*K241,IF(#REF!=3,X241*2/3,IF(#REF!=4,X241,IF(#REF!=5,X241*1/2,""))))),-3),"")</f>
        <v/>
      </c>
      <c r="AC241" s="124" t="str">
        <f t="shared" si="24"/>
        <v/>
      </c>
      <c r="AD241" s="128"/>
      <c r="AE241" s="129"/>
      <c r="AF241" s="130"/>
      <c r="AG241" s="119"/>
    </row>
    <row r="242" spans="1:33" s="4" customFormat="1" ht="30" hidden="1" customHeight="1" outlineLevel="3" x14ac:dyDescent="0.15">
      <c r="A242" s="114">
        <v>236</v>
      </c>
      <c r="B242" s="115"/>
      <c r="C242" s="116"/>
      <c r="D242" s="115"/>
      <c r="E242" s="117"/>
      <c r="F242" s="115"/>
      <c r="G242" s="115"/>
      <c r="H242" s="115"/>
      <c r="I242" s="118" t="str">
        <f>IFERROR(VLOOKUP(H242,事業区分!$B$9:$C$10,2,FALSE),"")</f>
        <v/>
      </c>
      <c r="J242" s="119"/>
      <c r="K242" s="120" t="str">
        <f>IFERROR(VLOOKUP(I242,補助率!$B$5:$C$5,2,FALSE),"")</f>
        <v/>
      </c>
      <c r="L242" s="120" t="str">
        <f>IFERROR(VLOOKUP(H242,事業区分!$B$9:$H$10,7,FALSE),"")</f>
        <v/>
      </c>
      <c r="M242" s="119"/>
      <c r="N242" s="115"/>
      <c r="O242" s="121"/>
      <c r="P242" s="121"/>
      <c r="Q242" s="122" t="str">
        <f t="shared" si="19"/>
        <v/>
      </c>
      <c r="R242" s="121"/>
      <c r="S242" s="121"/>
      <c r="T242" s="121" t="str">
        <f t="shared" si="20"/>
        <v/>
      </c>
      <c r="U242" s="123" t="str">
        <f t="shared" si="21"/>
        <v/>
      </c>
      <c r="V242" s="124" t="str">
        <f t="shared" si="22"/>
        <v/>
      </c>
      <c r="W242" s="121" t="str">
        <f t="shared" si="23"/>
        <v/>
      </c>
      <c r="X242" s="201" t="str" cm="1">
        <f t="array" ref="X242">IFERROR(_xlfn.IFS(L242=1,MIN(Q242,V242),L242=2,MIN(Q242,V242,W242),L242=4,MIN(MIN(Q242,V242)*K242,W242),L242=6,MIN(MIN(Q242,V242)*1/2,W242)),"")</f>
        <v/>
      </c>
      <c r="Y242" s="202" t="str" cm="1">
        <f t="array" ref="Y242">IFERROR(ROUNDDOWN(_xlfn.IFS(OR(L242=1,L242=2),X242*K242,L242=4,X242,L242=6,X242*2/3),-3),"")</f>
        <v/>
      </c>
      <c r="Z242" s="126"/>
      <c r="AA242" s="127"/>
      <c r="AB242" s="124" t="str">
        <f>IFERROR(ROUNDDOWN(IF(#REF!=1,X242*K242,IF(#REF!=2,X242*K242,IF(#REF!=3,X242*2/3,IF(#REF!=4,X242,IF(#REF!=5,X242*1/2,""))))),-3),"")</f>
        <v/>
      </c>
      <c r="AC242" s="124" t="str">
        <f t="shared" si="24"/>
        <v/>
      </c>
      <c r="AD242" s="128"/>
      <c r="AE242" s="129"/>
      <c r="AF242" s="130"/>
      <c r="AG242" s="119"/>
    </row>
    <row r="243" spans="1:33" s="4" customFormat="1" ht="30" hidden="1" customHeight="1" outlineLevel="3" x14ac:dyDescent="0.15">
      <c r="A243" s="114">
        <v>237</v>
      </c>
      <c r="B243" s="115"/>
      <c r="C243" s="116"/>
      <c r="D243" s="115"/>
      <c r="E243" s="117"/>
      <c r="F243" s="115"/>
      <c r="G243" s="115"/>
      <c r="H243" s="115"/>
      <c r="I243" s="118" t="str">
        <f>IFERROR(VLOOKUP(H243,事業区分!$B$9:$C$10,2,FALSE),"")</f>
        <v/>
      </c>
      <c r="J243" s="119"/>
      <c r="K243" s="120" t="str">
        <f>IFERROR(VLOOKUP(I243,補助率!$B$5:$C$5,2,FALSE),"")</f>
        <v/>
      </c>
      <c r="L243" s="120" t="str">
        <f>IFERROR(VLOOKUP(H243,事業区分!$B$9:$H$10,7,FALSE),"")</f>
        <v/>
      </c>
      <c r="M243" s="119"/>
      <c r="N243" s="115"/>
      <c r="O243" s="121"/>
      <c r="P243" s="121"/>
      <c r="Q243" s="122" t="str">
        <f t="shared" si="19"/>
        <v/>
      </c>
      <c r="R243" s="121"/>
      <c r="S243" s="121"/>
      <c r="T243" s="121" t="str">
        <f t="shared" si="20"/>
        <v/>
      </c>
      <c r="U243" s="123" t="str">
        <f t="shared" si="21"/>
        <v/>
      </c>
      <c r="V243" s="124" t="str">
        <f t="shared" si="22"/>
        <v/>
      </c>
      <c r="W243" s="121" t="str">
        <f t="shared" si="23"/>
        <v/>
      </c>
      <c r="X243" s="201" t="str" cm="1">
        <f t="array" ref="X243">IFERROR(_xlfn.IFS(L243=1,MIN(Q243,V243),L243=2,MIN(Q243,V243,W243),L243=4,MIN(MIN(Q243,V243)*K243,W243),L243=6,MIN(MIN(Q243,V243)*1/2,W243)),"")</f>
        <v/>
      </c>
      <c r="Y243" s="202" t="str" cm="1">
        <f t="array" ref="Y243">IFERROR(ROUNDDOWN(_xlfn.IFS(OR(L243=1,L243=2),X243*K243,L243=4,X243,L243=6,X243*2/3),-3),"")</f>
        <v/>
      </c>
      <c r="Z243" s="126"/>
      <c r="AA243" s="127"/>
      <c r="AB243" s="124" t="str">
        <f>IFERROR(ROUNDDOWN(IF(#REF!=1,X243*K243,IF(#REF!=2,X243*K243,IF(#REF!=3,X243*2/3,IF(#REF!=4,X243,IF(#REF!=5,X243*1/2,""))))),-3),"")</f>
        <v/>
      </c>
      <c r="AC243" s="124" t="str">
        <f t="shared" si="24"/>
        <v/>
      </c>
      <c r="AD243" s="128"/>
      <c r="AE243" s="129"/>
      <c r="AF243" s="130"/>
      <c r="AG243" s="119"/>
    </row>
    <row r="244" spans="1:33" s="4" customFormat="1" ht="30" hidden="1" customHeight="1" outlineLevel="3" x14ac:dyDescent="0.15">
      <c r="A244" s="114">
        <v>238</v>
      </c>
      <c r="B244" s="115"/>
      <c r="C244" s="116"/>
      <c r="D244" s="115"/>
      <c r="E244" s="117"/>
      <c r="F244" s="115"/>
      <c r="G244" s="115"/>
      <c r="H244" s="115"/>
      <c r="I244" s="118" t="str">
        <f>IFERROR(VLOOKUP(H244,事業区分!$B$9:$C$10,2,FALSE),"")</f>
        <v/>
      </c>
      <c r="J244" s="119"/>
      <c r="K244" s="120" t="str">
        <f>IFERROR(VLOOKUP(I244,補助率!$B$5:$C$5,2,FALSE),"")</f>
        <v/>
      </c>
      <c r="L244" s="120" t="str">
        <f>IFERROR(VLOOKUP(H244,事業区分!$B$9:$H$10,7,FALSE),"")</f>
        <v/>
      </c>
      <c r="M244" s="119"/>
      <c r="N244" s="115"/>
      <c r="O244" s="121"/>
      <c r="P244" s="121"/>
      <c r="Q244" s="122" t="str">
        <f t="shared" si="19"/>
        <v/>
      </c>
      <c r="R244" s="121"/>
      <c r="S244" s="121"/>
      <c r="T244" s="121" t="str">
        <f t="shared" si="20"/>
        <v/>
      </c>
      <c r="U244" s="123" t="str">
        <f t="shared" si="21"/>
        <v/>
      </c>
      <c r="V244" s="124" t="str">
        <f t="shared" si="22"/>
        <v/>
      </c>
      <c r="W244" s="121" t="str">
        <f t="shared" si="23"/>
        <v/>
      </c>
      <c r="X244" s="201" t="str" cm="1">
        <f t="array" ref="X244">IFERROR(_xlfn.IFS(L244=1,MIN(Q244,V244),L244=2,MIN(Q244,V244,W244),L244=4,MIN(MIN(Q244,V244)*K244,W244),L244=6,MIN(MIN(Q244,V244)*1/2,W244)),"")</f>
        <v/>
      </c>
      <c r="Y244" s="202" t="str" cm="1">
        <f t="array" ref="Y244">IFERROR(ROUNDDOWN(_xlfn.IFS(OR(L244=1,L244=2),X244*K244,L244=4,X244,L244=6,X244*2/3),-3),"")</f>
        <v/>
      </c>
      <c r="Z244" s="126"/>
      <c r="AA244" s="127"/>
      <c r="AB244" s="124" t="str">
        <f>IFERROR(ROUNDDOWN(IF(#REF!=1,X244*K244,IF(#REF!=2,X244*K244,IF(#REF!=3,X244*2/3,IF(#REF!=4,X244,IF(#REF!=5,X244*1/2,""))))),-3),"")</f>
        <v/>
      </c>
      <c r="AC244" s="124" t="str">
        <f t="shared" si="24"/>
        <v/>
      </c>
      <c r="AD244" s="128"/>
      <c r="AE244" s="129"/>
      <c r="AF244" s="130"/>
      <c r="AG244" s="119"/>
    </row>
    <row r="245" spans="1:33" s="4" customFormat="1" ht="30" hidden="1" customHeight="1" outlineLevel="3" x14ac:dyDescent="0.15">
      <c r="A245" s="114">
        <v>239</v>
      </c>
      <c r="B245" s="115"/>
      <c r="C245" s="116"/>
      <c r="D245" s="115"/>
      <c r="E245" s="117"/>
      <c r="F245" s="115"/>
      <c r="G245" s="115"/>
      <c r="H245" s="115"/>
      <c r="I245" s="118" t="str">
        <f>IFERROR(VLOOKUP(H245,事業区分!$B$9:$C$10,2,FALSE),"")</f>
        <v/>
      </c>
      <c r="J245" s="119"/>
      <c r="K245" s="120" t="str">
        <f>IFERROR(VLOOKUP(I245,補助率!$B$5:$C$5,2,FALSE),"")</f>
        <v/>
      </c>
      <c r="L245" s="120" t="str">
        <f>IFERROR(VLOOKUP(H245,事業区分!$B$9:$H$10,7,FALSE),"")</f>
        <v/>
      </c>
      <c r="M245" s="119"/>
      <c r="N245" s="115"/>
      <c r="O245" s="121"/>
      <c r="P245" s="121"/>
      <c r="Q245" s="122" t="str">
        <f t="shared" si="19"/>
        <v/>
      </c>
      <c r="R245" s="121"/>
      <c r="S245" s="121"/>
      <c r="T245" s="121" t="str">
        <f t="shared" si="20"/>
        <v/>
      </c>
      <c r="U245" s="123" t="str">
        <f t="shared" si="21"/>
        <v/>
      </c>
      <c r="V245" s="124" t="str">
        <f t="shared" si="22"/>
        <v/>
      </c>
      <c r="W245" s="121" t="str">
        <f t="shared" si="23"/>
        <v/>
      </c>
      <c r="X245" s="201" t="str" cm="1">
        <f t="array" ref="X245">IFERROR(_xlfn.IFS(L245=1,MIN(Q245,V245),L245=2,MIN(Q245,V245,W245),L245=4,MIN(MIN(Q245,V245)*K245,W245),L245=6,MIN(MIN(Q245,V245)*1/2,W245)),"")</f>
        <v/>
      </c>
      <c r="Y245" s="202" t="str" cm="1">
        <f t="array" ref="Y245">IFERROR(ROUNDDOWN(_xlfn.IFS(OR(L245=1,L245=2),X245*K245,L245=4,X245,L245=6,X245*2/3),-3),"")</f>
        <v/>
      </c>
      <c r="Z245" s="126"/>
      <c r="AA245" s="127"/>
      <c r="AB245" s="124" t="str">
        <f>IFERROR(ROUNDDOWN(IF(#REF!=1,X245*K245,IF(#REF!=2,X245*K245,IF(#REF!=3,X245*2/3,IF(#REF!=4,X245,IF(#REF!=5,X245*1/2,""))))),-3),"")</f>
        <v/>
      </c>
      <c r="AC245" s="124" t="str">
        <f t="shared" si="24"/>
        <v/>
      </c>
      <c r="AD245" s="128"/>
      <c r="AE245" s="129"/>
      <c r="AF245" s="130"/>
      <c r="AG245" s="119"/>
    </row>
    <row r="246" spans="1:33" s="4" customFormat="1" ht="30" hidden="1" customHeight="1" outlineLevel="3" x14ac:dyDescent="0.15">
      <c r="A246" s="114">
        <v>240</v>
      </c>
      <c r="B246" s="115"/>
      <c r="C246" s="116"/>
      <c r="D246" s="115"/>
      <c r="E246" s="117"/>
      <c r="F246" s="115"/>
      <c r="G246" s="115"/>
      <c r="H246" s="115"/>
      <c r="I246" s="118" t="str">
        <f>IFERROR(VLOOKUP(H246,事業区分!$B$9:$C$10,2,FALSE),"")</f>
        <v/>
      </c>
      <c r="J246" s="119"/>
      <c r="K246" s="120" t="str">
        <f>IFERROR(VLOOKUP(I246,補助率!$B$5:$C$5,2,FALSE),"")</f>
        <v/>
      </c>
      <c r="L246" s="120" t="str">
        <f>IFERROR(VLOOKUP(H246,事業区分!$B$9:$H$10,7,FALSE),"")</f>
        <v/>
      </c>
      <c r="M246" s="119"/>
      <c r="N246" s="115"/>
      <c r="O246" s="121"/>
      <c r="P246" s="121"/>
      <c r="Q246" s="122" t="str">
        <f t="shared" si="19"/>
        <v/>
      </c>
      <c r="R246" s="121"/>
      <c r="S246" s="121"/>
      <c r="T246" s="121" t="str">
        <f t="shared" si="20"/>
        <v/>
      </c>
      <c r="U246" s="123" t="str">
        <f t="shared" si="21"/>
        <v/>
      </c>
      <c r="V246" s="124" t="str">
        <f t="shared" si="22"/>
        <v/>
      </c>
      <c r="W246" s="121" t="str">
        <f t="shared" si="23"/>
        <v/>
      </c>
      <c r="X246" s="201" t="str" cm="1">
        <f t="array" ref="X246">IFERROR(_xlfn.IFS(L246=1,MIN(Q246,V246),L246=2,MIN(Q246,V246,W246),L246=4,MIN(MIN(Q246,V246)*K246,W246),L246=6,MIN(MIN(Q246,V246)*1/2,W246)),"")</f>
        <v/>
      </c>
      <c r="Y246" s="202" t="str" cm="1">
        <f t="array" ref="Y246">IFERROR(ROUNDDOWN(_xlfn.IFS(OR(L246=1,L246=2),X246*K246,L246=4,X246,L246=6,X246*2/3),-3),"")</f>
        <v/>
      </c>
      <c r="Z246" s="126"/>
      <c r="AA246" s="127"/>
      <c r="AB246" s="124" t="str">
        <f>IFERROR(ROUNDDOWN(IF(#REF!=1,X246*K246,IF(#REF!=2,X246*K246,IF(#REF!=3,X246*2/3,IF(#REF!=4,X246,IF(#REF!=5,X246*1/2,""))))),-3),"")</f>
        <v/>
      </c>
      <c r="AC246" s="124" t="str">
        <f t="shared" si="24"/>
        <v/>
      </c>
      <c r="AD246" s="128"/>
      <c r="AE246" s="129"/>
      <c r="AF246" s="130"/>
      <c r="AG246" s="119"/>
    </row>
    <row r="247" spans="1:33" s="4" customFormat="1" ht="30" hidden="1" customHeight="1" outlineLevel="3" x14ac:dyDescent="0.15">
      <c r="A247" s="114">
        <v>241</v>
      </c>
      <c r="B247" s="115"/>
      <c r="C247" s="116"/>
      <c r="D247" s="115"/>
      <c r="E247" s="117"/>
      <c r="F247" s="115"/>
      <c r="G247" s="115"/>
      <c r="H247" s="115"/>
      <c r="I247" s="118" t="str">
        <f>IFERROR(VLOOKUP(H247,事業区分!$B$9:$C$10,2,FALSE),"")</f>
        <v/>
      </c>
      <c r="J247" s="119"/>
      <c r="K247" s="120" t="str">
        <f>IFERROR(VLOOKUP(I247,補助率!$B$5:$C$5,2,FALSE),"")</f>
        <v/>
      </c>
      <c r="L247" s="120" t="str">
        <f>IFERROR(VLOOKUP(H247,事業区分!$B$9:$H$10,7,FALSE),"")</f>
        <v/>
      </c>
      <c r="M247" s="119"/>
      <c r="N247" s="115"/>
      <c r="O247" s="121"/>
      <c r="P247" s="121"/>
      <c r="Q247" s="122" t="str">
        <f t="shared" si="19"/>
        <v/>
      </c>
      <c r="R247" s="121"/>
      <c r="S247" s="121"/>
      <c r="T247" s="121" t="str">
        <f t="shared" si="20"/>
        <v/>
      </c>
      <c r="U247" s="123" t="str">
        <f t="shared" si="21"/>
        <v/>
      </c>
      <c r="V247" s="124" t="str">
        <f t="shared" si="22"/>
        <v/>
      </c>
      <c r="W247" s="121" t="str">
        <f t="shared" si="23"/>
        <v/>
      </c>
      <c r="X247" s="201" t="str" cm="1">
        <f t="array" ref="X247">IFERROR(_xlfn.IFS(L247=1,MIN(Q247,V247),L247=2,MIN(Q247,V247,W247),L247=4,MIN(MIN(Q247,V247)*K247,W247),L247=6,MIN(MIN(Q247,V247)*1/2,W247)),"")</f>
        <v/>
      </c>
      <c r="Y247" s="202" t="str" cm="1">
        <f t="array" ref="Y247">IFERROR(ROUNDDOWN(_xlfn.IFS(OR(L247=1,L247=2),X247*K247,L247=4,X247,L247=6,X247*2/3),-3),"")</f>
        <v/>
      </c>
      <c r="Z247" s="126"/>
      <c r="AA247" s="127"/>
      <c r="AB247" s="124" t="str">
        <f>IFERROR(ROUNDDOWN(IF(#REF!=1,X247*K247,IF(#REF!=2,X247*K247,IF(#REF!=3,X247*2/3,IF(#REF!=4,X247,IF(#REF!=5,X247*1/2,""))))),-3),"")</f>
        <v/>
      </c>
      <c r="AC247" s="124" t="str">
        <f t="shared" si="24"/>
        <v/>
      </c>
      <c r="AD247" s="128"/>
      <c r="AE247" s="129"/>
      <c r="AF247" s="130"/>
      <c r="AG247" s="119"/>
    </row>
    <row r="248" spans="1:33" s="4" customFormat="1" ht="30" hidden="1" customHeight="1" outlineLevel="3" x14ac:dyDescent="0.15">
      <c r="A248" s="114">
        <v>242</v>
      </c>
      <c r="B248" s="115"/>
      <c r="C248" s="116"/>
      <c r="D248" s="115"/>
      <c r="E248" s="117"/>
      <c r="F248" s="115"/>
      <c r="G248" s="115"/>
      <c r="H248" s="115"/>
      <c r="I248" s="118" t="str">
        <f>IFERROR(VLOOKUP(H248,事業区分!$B$9:$C$10,2,FALSE),"")</f>
        <v/>
      </c>
      <c r="J248" s="119"/>
      <c r="K248" s="120" t="str">
        <f>IFERROR(VLOOKUP(I248,補助率!$B$5:$C$5,2,FALSE),"")</f>
        <v/>
      </c>
      <c r="L248" s="120" t="str">
        <f>IFERROR(VLOOKUP(H248,事業区分!$B$9:$H$10,7,FALSE),"")</f>
        <v/>
      </c>
      <c r="M248" s="119"/>
      <c r="N248" s="115"/>
      <c r="O248" s="121"/>
      <c r="P248" s="121"/>
      <c r="Q248" s="122" t="str">
        <f t="shared" si="19"/>
        <v/>
      </c>
      <c r="R248" s="121"/>
      <c r="S248" s="121"/>
      <c r="T248" s="121" t="str">
        <f t="shared" si="20"/>
        <v/>
      </c>
      <c r="U248" s="123" t="str">
        <f t="shared" si="21"/>
        <v/>
      </c>
      <c r="V248" s="124" t="str">
        <f t="shared" si="22"/>
        <v/>
      </c>
      <c r="W248" s="121" t="str">
        <f t="shared" si="23"/>
        <v/>
      </c>
      <c r="X248" s="201" t="str" cm="1">
        <f t="array" ref="X248">IFERROR(_xlfn.IFS(L248=1,MIN(Q248,V248),L248=2,MIN(Q248,V248,W248),L248=4,MIN(MIN(Q248,V248)*K248,W248),L248=6,MIN(MIN(Q248,V248)*1/2,W248)),"")</f>
        <v/>
      </c>
      <c r="Y248" s="202" t="str" cm="1">
        <f t="array" ref="Y248">IFERROR(ROUNDDOWN(_xlfn.IFS(OR(L248=1,L248=2),X248*K248,L248=4,X248,L248=6,X248*2/3),-3),"")</f>
        <v/>
      </c>
      <c r="Z248" s="126"/>
      <c r="AA248" s="127"/>
      <c r="AB248" s="124" t="str">
        <f>IFERROR(ROUNDDOWN(IF(#REF!=1,X248*K248,IF(#REF!=2,X248*K248,IF(#REF!=3,X248*2/3,IF(#REF!=4,X248,IF(#REF!=5,X248*1/2,""))))),-3),"")</f>
        <v/>
      </c>
      <c r="AC248" s="124" t="str">
        <f t="shared" si="24"/>
        <v/>
      </c>
      <c r="AD248" s="128"/>
      <c r="AE248" s="129"/>
      <c r="AF248" s="130"/>
      <c r="AG248" s="119"/>
    </row>
    <row r="249" spans="1:33" s="4" customFormat="1" ht="30" hidden="1" customHeight="1" outlineLevel="3" x14ac:dyDescent="0.15">
      <c r="A249" s="114">
        <v>243</v>
      </c>
      <c r="B249" s="115"/>
      <c r="C249" s="116"/>
      <c r="D249" s="115"/>
      <c r="E249" s="117"/>
      <c r="F249" s="115"/>
      <c r="G249" s="115"/>
      <c r="H249" s="115"/>
      <c r="I249" s="118" t="str">
        <f>IFERROR(VLOOKUP(H249,事業区分!$B$9:$C$10,2,FALSE),"")</f>
        <v/>
      </c>
      <c r="J249" s="119"/>
      <c r="K249" s="120" t="str">
        <f>IFERROR(VLOOKUP(I249,補助率!$B$5:$C$5,2,FALSE),"")</f>
        <v/>
      </c>
      <c r="L249" s="120" t="str">
        <f>IFERROR(VLOOKUP(H249,事業区分!$B$9:$H$10,7,FALSE),"")</f>
        <v/>
      </c>
      <c r="M249" s="119"/>
      <c r="N249" s="115"/>
      <c r="O249" s="121"/>
      <c r="P249" s="121"/>
      <c r="Q249" s="122" t="str">
        <f t="shared" si="19"/>
        <v/>
      </c>
      <c r="R249" s="121"/>
      <c r="S249" s="121"/>
      <c r="T249" s="121" t="str">
        <f t="shared" si="20"/>
        <v/>
      </c>
      <c r="U249" s="123" t="str">
        <f t="shared" si="21"/>
        <v/>
      </c>
      <c r="V249" s="124" t="str">
        <f t="shared" si="22"/>
        <v/>
      </c>
      <c r="W249" s="121" t="str">
        <f t="shared" si="23"/>
        <v/>
      </c>
      <c r="X249" s="201" t="str" cm="1">
        <f t="array" ref="X249">IFERROR(_xlfn.IFS(L249=1,MIN(Q249,V249),L249=2,MIN(Q249,V249,W249),L249=4,MIN(MIN(Q249,V249)*K249,W249),L249=6,MIN(MIN(Q249,V249)*1/2,W249)),"")</f>
        <v/>
      </c>
      <c r="Y249" s="202" t="str" cm="1">
        <f t="array" ref="Y249">IFERROR(ROUNDDOWN(_xlfn.IFS(OR(L249=1,L249=2),X249*K249,L249=4,X249,L249=6,X249*2/3),-3),"")</f>
        <v/>
      </c>
      <c r="Z249" s="126"/>
      <c r="AA249" s="127"/>
      <c r="AB249" s="124" t="str">
        <f>IFERROR(ROUNDDOWN(IF(#REF!=1,X249*K249,IF(#REF!=2,X249*K249,IF(#REF!=3,X249*2/3,IF(#REF!=4,X249,IF(#REF!=5,X249*1/2,""))))),-3),"")</f>
        <v/>
      </c>
      <c r="AC249" s="124" t="str">
        <f t="shared" si="24"/>
        <v/>
      </c>
      <c r="AD249" s="128"/>
      <c r="AE249" s="129"/>
      <c r="AF249" s="130"/>
      <c r="AG249" s="119"/>
    </row>
    <row r="250" spans="1:33" s="4" customFormat="1" ht="30" hidden="1" customHeight="1" outlineLevel="3" x14ac:dyDescent="0.15">
      <c r="A250" s="114">
        <v>244</v>
      </c>
      <c r="B250" s="115"/>
      <c r="C250" s="116"/>
      <c r="D250" s="115"/>
      <c r="E250" s="117"/>
      <c r="F250" s="115"/>
      <c r="G250" s="115"/>
      <c r="H250" s="115"/>
      <c r="I250" s="118" t="str">
        <f>IFERROR(VLOOKUP(H250,事業区分!$B$9:$C$10,2,FALSE),"")</f>
        <v/>
      </c>
      <c r="J250" s="119"/>
      <c r="K250" s="120" t="str">
        <f>IFERROR(VLOOKUP(I250,補助率!$B$5:$C$5,2,FALSE),"")</f>
        <v/>
      </c>
      <c r="L250" s="120" t="str">
        <f>IFERROR(VLOOKUP(H250,事業区分!$B$9:$H$10,7,FALSE),"")</f>
        <v/>
      </c>
      <c r="M250" s="119"/>
      <c r="N250" s="115"/>
      <c r="O250" s="121"/>
      <c r="P250" s="121"/>
      <c r="Q250" s="122" t="str">
        <f t="shared" si="19"/>
        <v/>
      </c>
      <c r="R250" s="121"/>
      <c r="S250" s="121"/>
      <c r="T250" s="121" t="str">
        <f t="shared" si="20"/>
        <v/>
      </c>
      <c r="U250" s="123" t="str">
        <f t="shared" si="21"/>
        <v/>
      </c>
      <c r="V250" s="124" t="str">
        <f t="shared" si="22"/>
        <v/>
      </c>
      <c r="W250" s="121" t="str">
        <f t="shared" si="23"/>
        <v/>
      </c>
      <c r="X250" s="201" t="str" cm="1">
        <f t="array" ref="X250">IFERROR(_xlfn.IFS(L250=1,MIN(Q250,V250),L250=2,MIN(Q250,V250,W250),L250=4,MIN(MIN(Q250,V250)*K250,W250),L250=6,MIN(MIN(Q250,V250)*1/2,W250)),"")</f>
        <v/>
      </c>
      <c r="Y250" s="202" t="str" cm="1">
        <f t="array" ref="Y250">IFERROR(ROUNDDOWN(_xlfn.IFS(OR(L250=1,L250=2),X250*K250,L250=4,X250,L250=6,X250*2/3),-3),"")</f>
        <v/>
      </c>
      <c r="Z250" s="126"/>
      <c r="AA250" s="127"/>
      <c r="AB250" s="124" t="str">
        <f>IFERROR(ROUNDDOWN(IF(#REF!=1,X250*K250,IF(#REF!=2,X250*K250,IF(#REF!=3,X250*2/3,IF(#REF!=4,X250,IF(#REF!=5,X250*1/2,""))))),-3),"")</f>
        <v/>
      </c>
      <c r="AC250" s="124" t="str">
        <f t="shared" si="24"/>
        <v/>
      </c>
      <c r="AD250" s="128"/>
      <c r="AE250" s="129"/>
      <c r="AF250" s="130"/>
      <c r="AG250" s="119"/>
    </row>
    <row r="251" spans="1:33" s="4" customFormat="1" ht="30" hidden="1" customHeight="1" outlineLevel="3" x14ac:dyDescent="0.15">
      <c r="A251" s="114">
        <v>245</v>
      </c>
      <c r="B251" s="115"/>
      <c r="C251" s="116"/>
      <c r="D251" s="115"/>
      <c r="E251" s="117"/>
      <c r="F251" s="115"/>
      <c r="G251" s="115"/>
      <c r="H251" s="115"/>
      <c r="I251" s="118" t="str">
        <f>IFERROR(VLOOKUP(H251,事業区分!$B$9:$C$10,2,FALSE),"")</f>
        <v/>
      </c>
      <c r="J251" s="119"/>
      <c r="K251" s="120" t="str">
        <f>IFERROR(VLOOKUP(I251,補助率!$B$5:$C$5,2,FALSE),"")</f>
        <v/>
      </c>
      <c r="L251" s="120" t="str">
        <f>IFERROR(VLOOKUP(H251,事業区分!$B$9:$H$10,7,FALSE),"")</f>
        <v/>
      </c>
      <c r="M251" s="119"/>
      <c r="N251" s="115"/>
      <c r="O251" s="121"/>
      <c r="P251" s="121"/>
      <c r="Q251" s="122" t="str">
        <f t="shared" si="19"/>
        <v/>
      </c>
      <c r="R251" s="121"/>
      <c r="S251" s="121"/>
      <c r="T251" s="121" t="str">
        <f t="shared" si="20"/>
        <v/>
      </c>
      <c r="U251" s="123" t="str">
        <f t="shared" si="21"/>
        <v/>
      </c>
      <c r="V251" s="124" t="str">
        <f t="shared" si="22"/>
        <v/>
      </c>
      <c r="W251" s="121" t="str">
        <f t="shared" si="23"/>
        <v/>
      </c>
      <c r="X251" s="201" t="str" cm="1">
        <f t="array" ref="X251">IFERROR(_xlfn.IFS(L251=1,MIN(Q251,V251),L251=2,MIN(Q251,V251,W251),L251=4,MIN(MIN(Q251,V251)*K251,W251),L251=6,MIN(MIN(Q251,V251)*1/2,W251)),"")</f>
        <v/>
      </c>
      <c r="Y251" s="202" t="str" cm="1">
        <f t="array" ref="Y251">IFERROR(ROUNDDOWN(_xlfn.IFS(OR(L251=1,L251=2),X251*K251,L251=4,X251,L251=6,X251*2/3),-3),"")</f>
        <v/>
      </c>
      <c r="Z251" s="126"/>
      <c r="AA251" s="127"/>
      <c r="AB251" s="124" t="str">
        <f>IFERROR(ROUNDDOWN(IF(#REF!=1,X251*K251,IF(#REF!=2,X251*K251,IF(#REF!=3,X251*2/3,IF(#REF!=4,X251,IF(#REF!=5,X251*1/2,""))))),-3),"")</f>
        <v/>
      </c>
      <c r="AC251" s="124" t="str">
        <f t="shared" si="24"/>
        <v/>
      </c>
      <c r="AD251" s="128"/>
      <c r="AE251" s="129"/>
      <c r="AF251" s="130"/>
      <c r="AG251" s="119"/>
    </row>
    <row r="252" spans="1:33" s="4" customFormat="1" ht="30" hidden="1" customHeight="1" outlineLevel="3" x14ac:dyDescent="0.15">
      <c r="A252" s="114">
        <v>246</v>
      </c>
      <c r="B252" s="115"/>
      <c r="C252" s="116"/>
      <c r="D252" s="115"/>
      <c r="E252" s="117"/>
      <c r="F252" s="115"/>
      <c r="G252" s="115"/>
      <c r="H252" s="115"/>
      <c r="I252" s="118" t="str">
        <f>IFERROR(VLOOKUP(H252,事業区分!$B$9:$C$10,2,FALSE),"")</f>
        <v/>
      </c>
      <c r="J252" s="119"/>
      <c r="K252" s="120" t="str">
        <f>IFERROR(VLOOKUP(I252,補助率!$B$5:$C$5,2,FALSE),"")</f>
        <v/>
      </c>
      <c r="L252" s="120" t="str">
        <f>IFERROR(VLOOKUP(H252,事業区分!$B$9:$H$10,7,FALSE),"")</f>
        <v/>
      </c>
      <c r="M252" s="119"/>
      <c r="N252" s="115"/>
      <c r="O252" s="121"/>
      <c r="P252" s="121"/>
      <c r="Q252" s="122" t="str">
        <f t="shared" si="19"/>
        <v/>
      </c>
      <c r="R252" s="121"/>
      <c r="S252" s="121"/>
      <c r="T252" s="121" t="str">
        <f t="shared" si="20"/>
        <v/>
      </c>
      <c r="U252" s="123" t="str">
        <f t="shared" si="21"/>
        <v/>
      </c>
      <c r="V252" s="124" t="str">
        <f t="shared" si="22"/>
        <v/>
      </c>
      <c r="W252" s="121" t="str">
        <f t="shared" si="23"/>
        <v/>
      </c>
      <c r="X252" s="201" t="str" cm="1">
        <f t="array" ref="X252">IFERROR(_xlfn.IFS(L252=1,MIN(Q252,V252),L252=2,MIN(Q252,V252,W252),L252=4,MIN(MIN(Q252,V252)*K252,W252),L252=6,MIN(MIN(Q252,V252)*1/2,W252)),"")</f>
        <v/>
      </c>
      <c r="Y252" s="202" t="str" cm="1">
        <f t="array" ref="Y252">IFERROR(ROUNDDOWN(_xlfn.IFS(OR(L252=1,L252=2),X252*K252,L252=4,X252,L252=6,X252*2/3),-3),"")</f>
        <v/>
      </c>
      <c r="Z252" s="126"/>
      <c r="AA252" s="127"/>
      <c r="AB252" s="124" t="str">
        <f>IFERROR(ROUNDDOWN(IF(#REF!=1,X252*K252,IF(#REF!=2,X252*K252,IF(#REF!=3,X252*2/3,IF(#REF!=4,X252,IF(#REF!=5,X252*1/2,""))))),-3),"")</f>
        <v/>
      </c>
      <c r="AC252" s="124" t="str">
        <f t="shared" si="24"/>
        <v/>
      </c>
      <c r="AD252" s="128"/>
      <c r="AE252" s="129"/>
      <c r="AF252" s="130"/>
      <c r="AG252" s="119"/>
    </row>
    <row r="253" spans="1:33" s="4" customFormat="1" ht="30" hidden="1" customHeight="1" outlineLevel="3" x14ac:dyDescent="0.15">
      <c r="A253" s="114">
        <v>247</v>
      </c>
      <c r="B253" s="115"/>
      <c r="C253" s="116"/>
      <c r="D253" s="115"/>
      <c r="E253" s="117"/>
      <c r="F253" s="115"/>
      <c r="G253" s="115"/>
      <c r="H253" s="115"/>
      <c r="I253" s="118" t="str">
        <f>IFERROR(VLOOKUP(H253,事業区分!$B$9:$C$10,2,FALSE),"")</f>
        <v/>
      </c>
      <c r="J253" s="119"/>
      <c r="K253" s="120" t="str">
        <f>IFERROR(VLOOKUP(I253,補助率!$B$5:$C$5,2,FALSE),"")</f>
        <v/>
      </c>
      <c r="L253" s="120" t="str">
        <f>IFERROR(VLOOKUP(H253,事業区分!$B$9:$H$10,7,FALSE),"")</f>
        <v/>
      </c>
      <c r="M253" s="119"/>
      <c r="N253" s="115"/>
      <c r="O253" s="121"/>
      <c r="P253" s="121"/>
      <c r="Q253" s="122" t="str">
        <f t="shared" si="19"/>
        <v/>
      </c>
      <c r="R253" s="121"/>
      <c r="S253" s="121"/>
      <c r="T253" s="121" t="str">
        <f t="shared" si="20"/>
        <v/>
      </c>
      <c r="U253" s="123" t="str">
        <f t="shared" si="21"/>
        <v/>
      </c>
      <c r="V253" s="124" t="str">
        <f t="shared" si="22"/>
        <v/>
      </c>
      <c r="W253" s="121" t="str">
        <f t="shared" si="23"/>
        <v/>
      </c>
      <c r="X253" s="201" t="str" cm="1">
        <f t="array" ref="X253">IFERROR(_xlfn.IFS(L253=1,MIN(Q253,V253),L253=2,MIN(Q253,V253,W253),L253=4,MIN(MIN(Q253,V253)*K253,W253),L253=6,MIN(MIN(Q253,V253)*1/2,W253)),"")</f>
        <v/>
      </c>
      <c r="Y253" s="202" t="str" cm="1">
        <f t="array" ref="Y253">IFERROR(ROUNDDOWN(_xlfn.IFS(OR(L253=1,L253=2),X253*K253,L253=4,X253,L253=6,X253*2/3),-3),"")</f>
        <v/>
      </c>
      <c r="Z253" s="126"/>
      <c r="AA253" s="127"/>
      <c r="AB253" s="124" t="str">
        <f>IFERROR(ROUNDDOWN(IF(#REF!=1,X253*K253,IF(#REF!=2,X253*K253,IF(#REF!=3,X253*2/3,IF(#REF!=4,X253,IF(#REF!=5,X253*1/2,""))))),-3),"")</f>
        <v/>
      </c>
      <c r="AC253" s="124" t="str">
        <f t="shared" si="24"/>
        <v/>
      </c>
      <c r="AD253" s="128"/>
      <c r="AE253" s="129"/>
      <c r="AF253" s="130"/>
      <c r="AG253" s="119"/>
    </row>
    <row r="254" spans="1:33" s="4" customFormat="1" ht="30" hidden="1" customHeight="1" outlineLevel="3" x14ac:dyDescent="0.15">
      <c r="A254" s="114">
        <v>248</v>
      </c>
      <c r="B254" s="115"/>
      <c r="C254" s="116"/>
      <c r="D254" s="115"/>
      <c r="E254" s="117"/>
      <c r="F254" s="115"/>
      <c r="G254" s="115"/>
      <c r="H254" s="115"/>
      <c r="I254" s="118" t="str">
        <f>IFERROR(VLOOKUP(H254,事業区分!$B$9:$C$10,2,FALSE),"")</f>
        <v/>
      </c>
      <c r="J254" s="119"/>
      <c r="K254" s="120" t="str">
        <f>IFERROR(VLOOKUP(I254,補助率!$B$5:$C$5,2,FALSE),"")</f>
        <v/>
      </c>
      <c r="L254" s="120" t="str">
        <f>IFERROR(VLOOKUP(H254,事業区分!$B$9:$H$10,7,FALSE),"")</f>
        <v/>
      </c>
      <c r="M254" s="119"/>
      <c r="N254" s="115"/>
      <c r="O254" s="121"/>
      <c r="P254" s="121"/>
      <c r="Q254" s="122" t="str">
        <f t="shared" si="19"/>
        <v/>
      </c>
      <c r="R254" s="121"/>
      <c r="S254" s="121"/>
      <c r="T254" s="121" t="str">
        <f t="shared" si="20"/>
        <v/>
      </c>
      <c r="U254" s="123" t="str">
        <f t="shared" si="21"/>
        <v/>
      </c>
      <c r="V254" s="124" t="str">
        <f t="shared" si="22"/>
        <v/>
      </c>
      <c r="W254" s="121" t="str">
        <f t="shared" si="23"/>
        <v/>
      </c>
      <c r="X254" s="201" t="str" cm="1">
        <f t="array" ref="X254">IFERROR(_xlfn.IFS(L254=1,MIN(Q254,V254),L254=2,MIN(Q254,V254,W254),L254=4,MIN(MIN(Q254,V254)*K254,W254),L254=6,MIN(MIN(Q254,V254)*1/2,W254)),"")</f>
        <v/>
      </c>
      <c r="Y254" s="202" t="str" cm="1">
        <f t="array" ref="Y254">IFERROR(ROUNDDOWN(_xlfn.IFS(OR(L254=1,L254=2),X254*K254,L254=4,X254,L254=6,X254*2/3),-3),"")</f>
        <v/>
      </c>
      <c r="Z254" s="126"/>
      <c r="AA254" s="127"/>
      <c r="AB254" s="124" t="str">
        <f>IFERROR(ROUNDDOWN(IF(#REF!=1,X254*K254,IF(#REF!=2,X254*K254,IF(#REF!=3,X254*2/3,IF(#REF!=4,X254,IF(#REF!=5,X254*1/2,""))))),-3),"")</f>
        <v/>
      </c>
      <c r="AC254" s="124" t="str">
        <f t="shared" si="24"/>
        <v/>
      </c>
      <c r="AD254" s="128"/>
      <c r="AE254" s="129"/>
      <c r="AF254" s="130"/>
      <c r="AG254" s="119"/>
    </row>
    <row r="255" spans="1:33" s="4" customFormat="1" ht="30" hidden="1" customHeight="1" outlineLevel="3" x14ac:dyDescent="0.15">
      <c r="A255" s="114">
        <v>249</v>
      </c>
      <c r="B255" s="115"/>
      <c r="C255" s="116"/>
      <c r="D255" s="115"/>
      <c r="E255" s="117"/>
      <c r="F255" s="115"/>
      <c r="G255" s="115"/>
      <c r="H255" s="115"/>
      <c r="I255" s="118" t="str">
        <f>IFERROR(VLOOKUP(H255,事業区分!$B$9:$C$10,2,FALSE),"")</f>
        <v/>
      </c>
      <c r="J255" s="119"/>
      <c r="K255" s="120" t="str">
        <f>IFERROR(VLOOKUP(I255,補助率!$B$5:$C$5,2,FALSE),"")</f>
        <v/>
      </c>
      <c r="L255" s="120" t="str">
        <f>IFERROR(VLOOKUP(H255,事業区分!$B$9:$H$10,7,FALSE),"")</f>
        <v/>
      </c>
      <c r="M255" s="119"/>
      <c r="N255" s="115"/>
      <c r="O255" s="121"/>
      <c r="P255" s="121"/>
      <c r="Q255" s="122" t="str">
        <f t="shared" si="19"/>
        <v/>
      </c>
      <c r="R255" s="121"/>
      <c r="S255" s="121"/>
      <c r="T255" s="121" t="str">
        <f t="shared" si="20"/>
        <v/>
      </c>
      <c r="U255" s="123" t="str">
        <f t="shared" si="21"/>
        <v/>
      </c>
      <c r="V255" s="124" t="str">
        <f t="shared" si="22"/>
        <v/>
      </c>
      <c r="W255" s="121" t="str">
        <f t="shared" si="23"/>
        <v/>
      </c>
      <c r="X255" s="201" t="str" cm="1">
        <f t="array" ref="X255">IFERROR(_xlfn.IFS(L255=1,MIN(Q255,V255),L255=2,MIN(Q255,V255,W255),L255=4,MIN(MIN(Q255,V255)*K255,W255),L255=6,MIN(MIN(Q255,V255)*1/2,W255)),"")</f>
        <v/>
      </c>
      <c r="Y255" s="202" t="str" cm="1">
        <f t="array" ref="Y255">IFERROR(ROUNDDOWN(_xlfn.IFS(OR(L255=1,L255=2),X255*K255,L255=4,X255,L255=6,X255*2/3),-3),"")</f>
        <v/>
      </c>
      <c r="Z255" s="126"/>
      <c r="AA255" s="127"/>
      <c r="AB255" s="124" t="str">
        <f>IFERROR(ROUNDDOWN(IF(#REF!=1,X255*K255,IF(#REF!=2,X255*K255,IF(#REF!=3,X255*2/3,IF(#REF!=4,X255,IF(#REF!=5,X255*1/2,""))))),-3),"")</f>
        <v/>
      </c>
      <c r="AC255" s="124" t="str">
        <f t="shared" si="24"/>
        <v/>
      </c>
      <c r="AD255" s="128"/>
      <c r="AE255" s="129"/>
      <c r="AF255" s="130"/>
      <c r="AG255" s="119"/>
    </row>
    <row r="256" spans="1:33" s="4" customFormat="1" ht="30" hidden="1" customHeight="1" outlineLevel="3" x14ac:dyDescent="0.15">
      <c r="A256" s="114">
        <v>250</v>
      </c>
      <c r="B256" s="115"/>
      <c r="C256" s="116"/>
      <c r="D256" s="115"/>
      <c r="E256" s="117"/>
      <c r="F256" s="115"/>
      <c r="G256" s="115"/>
      <c r="H256" s="115"/>
      <c r="I256" s="118" t="str">
        <f>IFERROR(VLOOKUP(H256,事業区分!$B$9:$C$10,2,FALSE),"")</f>
        <v/>
      </c>
      <c r="J256" s="119"/>
      <c r="K256" s="120" t="str">
        <f>IFERROR(VLOOKUP(I256,補助率!$B$5:$C$5,2,FALSE),"")</f>
        <v/>
      </c>
      <c r="L256" s="120" t="str">
        <f>IFERROR(VLOOKUP(H256,事業区分!$B$9:$H$10,7,FALSE),"")</f>
        <v/>
      </c>
      <c r="M256" s="119"/>
      <c r="N256" s="115"/>
      <c r="O256" s="121"/>
      <c r="P256" s="121"/>
      <c r="Q256" s="122" t="str">
        <f t="shared" si="19"/>
        <v/>
      </c>
      <c r="R256" s="121"/>
      <c r="S256" s="121"/>
      <c r="T256" s="121" t="str">
        <f t="shared" si="20"/>
        <v/>
      </c>
      <c r="U256" s="123" t="str">
        <f t="shared" si="21"/>
        <v/>
      </c>
      <c r="V256" s="124" t="str">
        <f t="shared" si="22"/>
        <v/>
      </c>
      <c r="W256" s="121" t="str">
        <f t="shared" si="23"/>
        <v/>
      </c>
      <c r="X256" s="201" t="str" cm="1">
        <f t="array" ref="X256">IFERROR(_xlfn.IFS(L256=1,MIN(Q256,V256),L256=2,MIN(Q256,V256,W256),L256=4,MIN(MIN(Q256,V256)*K256,W256),L256=6,MIN(MIN(Q256,V256)*1/2,W256)),"")</f>
        <v/>
      </c>
      <c r="Y256" s="202" t="str" cm="1">
        <f t="array" ref="Y256">IFERROR(ROUNDDOWN(_xlfn.IFS(OR(L256=1,L256=2),X256*K256,L256=4,X256,L256=6,X256*2/3),-3),"")</f>
        <v/>
      </c>
      <c r="Z256" s="126"/>
      <c r="AA256" s="127"/>
      <c r="AB256" s="124" t="str">
        <f>IFERROR(ROUNDDOWN(IF(#REF!=1,X256*K256,IF(#REF!=2,X256*K256,IF(#REF!=3,X256*2/3,IF(#REF!=4,X256,IF(#REF!=5,X256*1/2,""))))),-3),"")</f>
        <v/>
      </c>
      <c r="AC256" s="124" t="str">
        <f t="shared" si="24"/>
        <v/>
      </c>
      <c r="AD256" s="128"/>
      <c r="AE256" s="129"/>
      <c r="AF256" s="130"/>
      <c r="AG256" s="119"/>
    </row>
    <row r="257" spans="1:33" s="4" customFormat="1" ht="30" hidden="1" customHeight="1" outlineLevel="3" x14ac:dyDescent="0.15">
      <c r="A257" s="114">
        <v>251</v>
      </c>
      <c r="B257" s="115"/>
      <c r="C257" s="116"/>
      <c r="D257" s="115"/>
      <c r="E257" s="117"/>
      <c r="F257" s="115"/>
      <c r="G257" s="115"/>
      <c r="H257" s="115"/>
      <c r="I257" s="118" t="str">
        <f>IFERROR(VLOOKUP(H257,事業区分!$B$9:$C$10,2,FALSE),"")</f>
        <v/>
      </c>
      <c r="J257" s="119"/>
      <c r="K257" s="120" t="str">
        <f>IFERROR(VLOOKUP(I257,補助率!$B$5:$C$5,2,FALSE),"")</f>
        <v/>
      </c>
      <c r="L257" s="120" t="str">
        <f>IFERROR(VLOOKUP(H257,事業区分!$B$9:$H$10,7,FALSE),"")</f>
        <v/>
      </c>
      <c r="M257" s="119"/>
      <c r="N257" s="115"/>
      <c r="O257" s="121"/>
      <c r="P257" s="121"/>
      <c r="Q257" s="122" t="str">
        <f t="shared" si="19"/>
        <v/>
      </c>
      <c r="R257" s="121"/>
      <c r="S257" s="121"/>
      <c r="T257" s="121" t="str">
        <f t="shared" si="20"/>
        <v/>
      </c>
      <c r="U257" s="123" t="str">
        <f t="shared" si="21"/>
        <v/>
      </c>
      <c r="V257" s="124" t="str">
        <f t="shared" si="22"/>
        <v/>
      </c>
      <c r="W257" s="121" t="str">
        <f t="shared" si="23"/>
        <v/>
      </c>
      <c r="X257" s="201" t="str" cm="1">
        <f t="array" ref="X257">IFERROR(_xlfn.IFS(L257=1,MIN(Q257,V257),L257=2,MIN(Q257,V257,W257),L257=4,MIN(MIN(Q257,V257)*K257,W257),L257=6,MIN(MIN(Q257,V257)*1/2,W257)),"")</f>
        <v/>
      </c>
      <c r="Y257" s="202" t="str" cm="1">
        <f t="array" ref="Y257">IFERROR(ROUNDDOWN(_xlfn.IFS(OR(L257=1,L257=2),X257*K257,L257=4,X257,L257=6,X257*2/3),-3),"")</f>
        <v/>
      </c>
      <c r="Z257" s="126"/>
      <c r="AA257" s="127"/>
      <c r="AB257" s="124" t="str">
        <f>IFERROR(ROUNDDOWN(IF(#REF!=1,X257*K257,IF(#REF!=2,X257*K257,IF(#REF!=3,X257*2/3,IF(#REF!=4,X257,IF(#REF!=5,X257*1/2,""))))),-3),"")</f>
        <v/>
      </c>
      <c r="AC257" s="124" t="str">
        <f t="shared" si="24"/>
        <v/>
      </c>
      <c r="AD257" s="128"/>
      <c r="AE257" s="129"/>
      <c r="AF257" s="130"/>
      <c r="AG257" s="119"/>
    </row>
    <row r="258" spans="1:33" s="4" customFormat="1" ht="30" hidden="1" customHeight="1" outlineLevel="3" x14ac:dyDescent="0.15">
      <c r="A258" s="114">
        <v>252</v>
      </c>
      <c r="B258" s="115"/>
      <c r="C258" s="116"/>
      <c r="D258" s="115"/>
      <c r="E258" s="117"/>
      <c r="F258" s="115"/>
      <c r="G258" s="115"/>
      <c r="H258" s="115"/>
      <c r="I258" s="118" t="str">
        <f>IFERROR(VLOOKUP(H258,事業区分!$B$9:$C$10,2,FALSE),"")</f>
        <v/>
      </c>
      <c r="J258" s="119"/>
      <c r="K258" s="120" t="str">
        <f>IFERROR(VLOOKUP(I258,補助率!$B$5:$C$5,2,FALSE),"")</f>
        <v/>
      </c>
      <c r="L258" s="120" t="str">
        <f>IFERROR(VLOOKUP(H258,事業区分!$B$9:$H$10,7,FALSE),"")</f>
        <v/>
      </c>
      <c r="M258" s="119"/>
      <c r="N258" s="115"/>
      <c r="O258" s="121"/>
      <c r="P258" s="121"/>
      <c r="Q258" s="122" t="str">
        <f t="shared" si="19"/>
        <v/>
      </c>
      <c r="R258" s="121"/>
      <c r="S258" s="121"/>
      <c r="T258" s="121" t="str">
        <f t="shared" si="20"/>
        <v/>
      </c>
      <c r="U258" s="123" t="str">
        <f t="shared" si="21"/>
        <v/>
      </c>
      <c r="V258" s="124" t="str">
        <f t="shared" si="22"/>
        <v/>
      </c>
      <c r="W258" s="121" t="str">
        <f t="shared" si="23"/>
        <v/>
      </c>
      <c r="X258" s="201" t="str" cm="1">
        <f t="array" ref="X258">IFERROR(_xlfn.IFS(L258=1,MIN(Q258,V258),L258=2,MIN(Q258,V258,W258),L258=4,MIN(MIN(Q258,V258)*K258,W258),L258=6,MIN(MIN(Q258,V258)*1/2,W258)),"")</f>
        <v/>
      </c>
      <c r="Y258" s="202" t="str" cm="1">
        <f t="array" ref="Y258">IFERROR(ROUNDDOWN(_xlfn.IFS(OR(L258=1,L258=2),X258*K258,L258=4,X258,L258=6,X258*2/3),-3),"")</f>
        <v/>
      </c>
      <c r="Z258" s="126"/>
      <c r="AA258" s="127"/>
      <c r="AB258" s="124" t="str">
        <f>IFERROR(ROUNDDOWN(IF(#REF!=1,X258*K258,IF(#REF!=2,X258*K258,IF(#REF!=3,X258*2/3,IF(#REF!=4,X258,IF(#REF!=5,X258*1/2,""))))),-3),"")</f>
        <v/>
      </c>
      <c r="AC258" s="124" t="str">
        <f t="shared" si="24"/>
        <v/>
      </c>
      <c r="AD258" s="128"/>
      <c r="AE258" s="129"/>
      <c r="AF258" s="130"/>
      <c r="AG258" s="119"/>
    </row>
    <row r="259" spans="1:33" s="4" customFormat="1" ht="30" hidden="1" customHeight="1" outlineLevel="3" x14ac:dyDescent="0.15">
      <c r="A259" s="114">
        <v>253</v>
      </c>
      <c r="B259" s="115"/>
      <c r="C259" s="116"/>
      <c r="D259" s="115"/>
      <c r="E259" s="117"/>
      <c r="F259" s="115"/>
      <c r="G259" s="115"/>
      <c r="H259" s="115"/>
      <c r="I259" s="118" t="str">
        <f>IFERROR(VLOOKUP(H259,事業区分!$B$9:$C$10,2,FALSE),"")</f>
        <v/>
      </c>
      <c r="J259" s="119"/>
      <c r="K259" s="120" t="str">
        <f>IFERROR(VLOOKUP(I259,補助率!$B$5:$C$5,2,FALSE),"")</f>
        <v/>
      </c>
      <c r="L259" s="120" t="str">
        <f>IFERROR(VLOOKUP(H259,事業区分!$B$9:$H$10,7,FALSE),"")</f>
        <v/>
      </c>
      <c r="M259" s="119"/>
      <c r="N259" s="115"/>
      <c r="O259" s="121"/>
      <c r="P259" s="121"/>
      <c r="Q259" s="122" t="str">
        <f t="shared" si="19"/>
        <v/>
      </c>
      <c r="R259" s="121"/>
      <c r="S259" s="121"/>
      <c r="T259" s="121" t="str">
        <f t="shared" si="20"/>
        <v/>
      </c>
      <c r="U259" s="123" t="str">
        <f t="shared" si="21"/>
        <v/>
      </c>
      <c r="V259" s="124" t="str">
        <f t="shared" si="22"/>
        <v/>
      </c>
      <c r="W259" s="121" t="str">
        <f t="shared" si="23"/>
        <v/>
      </c>
      <c r="X259" s="201" t="str" cm="1">
        <f t="array" ref="X259">IFERROR(_xlfn.IFS(L259=1,MIN(Q259,V259),L259=2,MIN(Q259,V259,W259),L259=4,MIN(MIN(Q259,V259)*K259,W259),L259=6,MIN(MIN(Q259,V259)*1/2,W259)),"")</f>
        <v/>
      </c>
      <c r="Y259" s="202" t="str" cm="1">
        <f t="array" ref="Y259">IFERROR(ROUNDDOWN(_xlfn.IFS(OR(L259=1,L259=2),X259*K259,L259=4,X259,L259=6,X259*2/3),-3),"")</f>
        <v/>
      </c>
      <c r="Z259" s="126"/>
      <c r="AA259" s="127"/>
      <c r="AB259" s="124" t="str">
        <f>IFERROR(ROUNDDOWN(IF(#REF!=1,X259*K259,IF(#REF!=2,X259*K259,IF(#REF!=3,X259*2/3,IF(#REF!=4,X259,IF(#REF!=5,X259*1/2,""))))),-3),"")</f>
        <v/>
      </c>
      <c r="AC259" s="124" t="str">
        <f t="shared" si="24"/>
        <v/>
      </c>
      <c r="AD259" s="128"/>
      <c r="AE259" s="129"/>
      <c r="AF259" s="130"/>
      <c r="AG259" s="119"/>
    </row>
    <row r="260" spans="1:33" s="4" customFormat="1" ht="30" hidden="1" customHeight="1" outlineLevel="3" x14ac:dyDescent="0.15">
      <c r="A260" s="114">
        <v>254</v>
      </c>
      <c r="B260" s="115"/>
      <c r="C260" s="116"/>
      <c r="D260" s="115"/>
      <c r="E260" s="117"/>
      <c r="F260" s="115"/>
      <c r="G260" s="115"/>
      <c r="H260" s="115"/>
      <c r="I260" s="118" t="str">
        <f>IFERROR(VLOOKUP(H260,事業区分!$B$9:$C$10,2,FALSE),"")</f>
        <v/>
      </c>
      <c r="J260" s="119"/>
      <c r="K260" s="120" t="str">
        <f>IFERROR(VLOOKUP(I260,補助率!$B$5:$C$5,2,FALSE),"")</f>
        <v/>
      </c>
      <c r="L260" s="120" t="str">
        <f>IFERROR(VLOOKUP(H260,事業区分!$B$9:$H$10,7,FALSE),"")</f>
        <v/>
      </c>
      <c r="M260" s="119"/>
      <c r="N260" s="115"/>
      <c r="O260" s="121"/>
      <c r="P260" s="121"/>
      <c r="Q260" s="122" t="str">
        <f t="shared" si="19"/>
        <v/>
      </c>
      <c r="R260" s="121"/>
      <c r="S260" s="121"/>
      <c r="T260" s="121" t="str">
        <f t="shared" si="20"/>
        <v/>
      </c>
      <c r="U260" s="123" t="str">
        <f t="shared" si="21"/>
        <v/>
      </c>
      <c r="V260" s="124" t="str">
        <f t="shared" si="22"/>
        <v/>
      </c>
      <c r="W260" s="121" t="str">
        <f t="shared" si="23"/>
        <v/>
      </c>
      <c r="X260" s="201" t="str" cm="1">
        <f t="array" ref="X260">IFERROR(_xlfn.IFS(L260=1,MIN(Q260,V260),L260=2,MIN(Q260,V260,W260),L260=4,MIN(MIN(Q260,V260)*K260,W260),L260=6,MIN(MIN(Q260,V260)*1/2,W260)),"")</f>
        <v/>
      </c>
      <c r="Y260" s="202" t="str" cm="1">
        <f t="array" ref="Y260">IFERROR(ROUNDDOWN(_xlfn.IFS(OR(L260=1,L260=2),X260*K260,L260=4,X260,L260=6,X260*2/3),-3),"")</f>
        <v/>
      </c>
      <c r="Z260" s="126"/>
      <c r="AA260" s="127"/>
      <c r="AB260" s="124" t="str">
        <f>IFERROR(ROUNDDOWN(IF(#REF!=1,X260*K260,IF(#REF!=2,X260*K260,IF(#REF!=3,X260*2/3,IF(#REF!=4,X260,IF(#REF!=5,X260*1/2,""))))),-3),"")</f>
        <v/>
      </c>
      <c r="AC260" s="124" t="str">
        <f t="shared" si="24"/>
        <v/>
      </c>
      <c r="AD260" s="128"/>
      <c r="AE260" s="129"/>
      <c r="AF260" s="130"/>
      <c r="AG260" s="119"/>
    </row>
    <row r="261" spans="1:33" s="4" customFormat="1" ht="30" hidden="1" customHeight="1" outlineLevel="3" x14ac:dyDescent="0.15">
      <c r="A261" s="114">
        <v>255</v>
      </c>
      <c r="B261" s="115"/>
      <c r="C261" s="116"/>
      <c r="D261" s="115"/>
      <c r="E261" s="117"/>
      <c r="F261" s="115"/>
      <c r="G261" s="115"/>
      <c r="H261" s="115"/>
      <c r="I261" s="118" t="str">
        <f>IFERROR(VLOOKUP(H261,事業区分!$B$9:$C$10,2,FALSE),"")</f>
        <v/>
      </c>
      <c r="J261" s="119"/>
      <c r="K261" s="120" t="str">
        <f>IFERROR(VLOOKUP(I261,補助率!$B$5:$C$5,2,FALSE),"")</f>
        <v/>
      </c>
      <c r="L261" s="120" t="str">
        <f>IFERROR(VLOOKUP(H261,事業区分!$B$9:$H$10,7,FALSE),"")</f>
        <v/>
      </c>
      <c r="M261" s="119"/>
      <c r="N261" s="115"/>
      <c r="O261" s="121"/>
      <c r="P261" s="121"/>
      <c r="Q261" s="122" t="str">
        <f t="shared" si="19"/>
        <v/>
      </c>
      <c r="R261" s="121"/>
      <c r="S261" s="121"/>
      <c r="T261" s="121" t="str">
        <f t="shared" si="20"/>
        <v/>
      </c>
      <c r="U261" s="123" t="str">
        <f t="shared" si="21"/>
        <v/>
      </c>
      <c r="V261" s="124" t="str">
        <f t="shared" si="22"/>
        <v/>
      </c>
      <c r="W261" s="121" t="str">
        <f t="shared" si="23"/>
        <v/>
      </c>
      <c r="X261" s="201" t="str" cm="1">
        <f t="array" ref="X261">IFERROR(_xlfn.IFS(L261=1,MIN(Q261,V261),L261=2,MIN(Q261,V261,W261),L261=4,MIN(MIN(Q261,V261)*K261,W261),L261=6,MIN(MIN(Q261,V261)*1/2,W261)),"")</f>
        <v/>
      </c>
      <c r="Y261" s="202" t="str" cm="1">
        <f t="array" ref="Y261">IFERROR(ROUNDDOWN(_xlfn.IFS(OR(L261=1,L261=2),X261*K261,L261=4,X261,L261=6,X261*2/3),-3),"")</f>
        <v/>
      </c>
      <c r="Z261" s="126"/>
      <c r="AA261" s="127"/>
      <c r="AB261" s="124" t="str">
        <f>IFERROR(ROUNDDOWN(IF(#REF!=1,X261*K261,IF(#REF!=2,X261*K261,IF(#REF!=3,X261*2/3,IF(#REF!=4,X261,IF(#REF!=5,X261*1/2,""))))),-3),"")</f>
        <v/>
      </c>
      <c r="AC261" s="124" t="str">
        <f t="shared" si="24"/>
        <v/>
      </c>
      <c r="AD261" s="128"/>
      <c r="AE261" s="129"/>
      <c r="AF261" s="130"/>
      <c r="AG261" s="119"/>
    </row>
    <row r="262" spans="1:33" s="4" customFormat="1" ht="30" hidden="1" customHeight="1" outlineLevel="3" x14ac:dyDescent="0.15">
      <c r="A262" s="114">
        <v>256</v>
      </c>
      <c r="B262" s="115"/>
      <c r="C262" s="116"/>
      <c r="D262" s="115"/>
      <c r="E262" s="117"/>
      <c r="F262" s="115"/>
      <c r="G262" s="115"/>
      <c r="H262" s="115"/>
      <c r="I262" s="118" t="str">
        <f>IFERROR(VLOOKUP(H262,事業区分!$B$9:$C$10,2,FALSE),"")</f>
        <v/>
      </c>
      <c r="J262" s="119"/>
      <c r="K262" s="120" t="str">
        <f>IFERROR(VLOOKUP(I262,補助率!$B$5:$C$5,2,FALSE),"")</f>
        <v/>
      </c>
      <c r="L262" s="120" t="str">
        <f>IFERROR(VLOOKUP(H262,事業区分!$B$9:$H$10,7,FALSE),"")</f>
        <v/>
      </c>
      <c r="M262" s="119"/>
      <c r="N262" s="115"/>
      <c r="O262" s="121"/>
      <c r="P262" s="121"/>
      <c r="Q262" s="122" t="str">
        <f t="shared" si="19"/>
        <v/>
      </c>
      <c r="R262" s="121"/>
      <c r="S262" s="121"/>
      <c r="T262" s="121" t="str">
        <f t="shared" si="20"/>
        <v/>
      </c>
      <c r="U262" s="123" t="str">
        <f t="shared" si="21"/>
        <v/>
      </c>
      <c r="V262" s="124" t="str">
        <f t="shared" si="22"/>
        <v/>
      </c>
      <c r="W262" s="121" t="str">
        <f t="shared" si="23"/>
        <v/>
      </c>
      <c r="X262" s="201" t="str" cm="1">
        <f t="array" ref="X262">IFERROR(_xlfn.IFS(L262=1,MIN(Q262,V262),L262=2,MIN(Q262,V262,W262),L262=4,MIN(MIN(Q262,V262)*K262,W262),L262=6,MIN(MIN(Q262,V262)*1/2,W262)),"")</f>
        <v/>
      </c>
      <c r="Y262" s="202" t="str" cm="1">
        <f t="array" ref="Y262">IFERROR(ROUNDDOWN(_xlfn.IFS(OR(L262=1,L262=2),X262*K262,L262=4,X262,L262=6,X262*2/3),-3),"")</f>
        <v/>
      </c>
      <c r="Z262" s="126"/>
      <c r="AA262" s="127"/>
      <c r="AB262" s="124" t="str">
        <f>IFERROR(ROUNDDOWN(IF(#REF!=1,X262*K262,IF(#REF!=2,X262*K262,IF(#REF!=3,X262*2/3,IF(#REF!=4,X262,IF(#REF!=5,X262*1/2,""))))),-3),"")</f>
        <v/>
      </c>
      <c r="AC262" s="124" t="str">
        <f t="shared" si="24"/>
        <v/>
      </c>
      <c r="AD262" s="128"/>
      <c r="AE262" s="129"/>
      <c r="AF262" s="130"/>
      <c r="AG262" s="119"/>
    </row>
    <row r="263" spans="1:33" s="4" customFormat="1" ht="30" hidden="1" customHeight="1" outlineLevel="3" x14ac:dyDescent="0.15">
      <c r="A263" s="114">
        <v>257</v>
      </c>
      <c r="B263" s="115"/>
      <c r="C263" s="116"/>
      <c r="D263" s="115"/>
      <c r="E263" s="117"/>
      <c r="F263" s="115"/>
      <c r="G263" s="115"/>
      <c r="H263" s="115"/>
      <c r="I263" s="118" t="str">
        <f>IFERROR(VLOOKUP(H263,事業区分!$B$9:$C$10,2,FALSE),"")</f>
        <v/>
      </c>
      <c r="J263" s="119"/>
      <c r="K263" s="120" t="str">
        <f>IFERROR(VLOOKUP(I263,補助率!$B$5:$C$5,2,FALSE),"")</f>
        <v/>
      </c>
      <c r="L263" s="120" t="str">
        <f>IFERROR(VLOOKUP(H263,事業区分!$B$9:$H$10,7,FALSE),"")</f>
        <v/>
      </c>
      <c r="M263" s="119"/>
      <c r="N263" s="115"/>
      <c r="O263" s="121"/>
      <c r="P263" s="121"/>
      <c r="Q263" s="122" t="str">
        <f t="shared" si="19"/>
        <v/>
      </c>
      <c r="R263" s="121"/>
      <c r="S263" s="121"/>
      <c r="T263" s="121" t="str">
        <f t="shared" si="20"/>
        <v/>
      </c>
      <c r="U263" s="123" t="str">
        <f t="shared" si="21"/>
        <v/>
      </c>
      <c r="V263" s="124" t="str">
        <f t="shared" si="22"/>
        <v/>
      </c>
      <c r="W263" s="121" t="str">
        <f t="shared" si="23"/>
        <v/>
      </c>
      <c r="X263" s="201" t="str" cm="1">
        <f t="array" ref="X263">IFERROR(_xlfn.IFS(L263=1,MIN(Q263,V263),L263=2,MIN(Q263,V263,W263),L263=4,MIN(MIN(Q263,V263)*K263,W263),L263=6,MIN(MIN(Q263,V263)*1/2,W263)),"")</f>
        <v/>
      </c>
      <c r="Y263" s="202" t="str" cm="1">
        <f t="array" ref="Y263">IFERROR(ROUNDDOWN(_xlfn.IFS(OR(L263=1,L263=2),X263*K263,L263=4,X263,L263=6,X263*2/3),-3),"")</f>
        <v/>
      </c>
      <c r="Z263" s="126"/>
      <c r="AA263" s="127"/>
      <c r="AB263" s="124" t="str">
        <f>IFERROR(ROUNDDOWN(IF(#REF!=1,X263*K263,IF(#REF!=2,X263*K263,IF(#REF!=3,X263*2/3,IF(#REF!=4,X263,IF(#REF!=5,X263*1/2,""))))),-3),"")</f>
        <v/>
      </c>
      <c r="AC263" s="124" t="str">
        <f t="shared" si="24"/>
        <v/>
      </c>
      <c r="AD263" s="128"/>
      <c r="AE263" s="129"/>
      <c r="AF263" s="130"/>
      <c r="AG263" s="119"/>
    </row>
    <row r="264" spans="1:33" s="4" customFormat="1" ht="30" hidden="1" customHeight="1" outlineLevel="3" x14ac:dyDescent="0.15">
      <c r="A264" s="114">
        <v>258</v>
      </c>
      <c r="B264" s="115"/>
      <c r="C264" s="116"/>
      <c r="D264" s="115"/>
      <c r="E264" s="117"/>
      <c r="F264" s="115"/>
      <c r="G264" s="115"/>
      <c r="H264" s="115"/>
      <c r="I264" s="118" t="str">
        <f>IFERROR(VLOOKUP(H264,事業区分!$B$9:$C$10,2,FALSE),"")</f>
        <v/>
      </c>
      <c r="J264" s="119"/>
      <c r="K264" s="120" t="str">
        <f>IFERROR(VLOOKUP(I264,補助率!$B$5:$C$5,2,FALSE),"")</f>
        <v/>
      </c>
      <c r="L264" s="120" t="str">
        <f>IFERROR(VLOOKUP(H264,事業区分!$B$9:$H$10,7,FALSE),"")</f>
        <v/>
      </c>
      <c r="M264" s="119"/>
      <c r="N264" s="115"/>
      <c r="O264" s="121"/>
      <c r="P264" s="121"/>
      <c r="Q264" s="122" t="str">
        <f t="shared" ref="Q264:Q327" si="25">IF(O264-P264=0,"",O264-P264)</f>
        <v/>
      </c>
      <c r="R264" s="121"/>
      <c r="S264" s="121"/>
      <c r="T264" s="121" t="str">
        <f t="shared" ref="T264:T327" si="26">IF(OR(S264=120000000,S264=60000000,S264=180000000,S264=905000,S264=16500000),"－","")</f>
        <v/>
      </c>
      <c r="U264" s="123" t="str">
        <f t="shared" ref="U264:U327" si="27">IFERROR(IF(T264="－",S264,S264*T264),"")</f>
        <v/>
      </c>
      <c r="V264" s="124" t="str">
        <f t="shared" ref="V264:V327" si="28">IF(MIN(R264,U264)=0,"",MIN(R264,U264))</f>
        <v/>
      </c>
      <c r="W264" s="121" t="str">
        <f t="shared" ref="W264:W327" si="29">IF(L264=1,"－","")</f>
        <v/>
      </c>
      <c r="X264" s="201" t="str" cm="1">
        <f t="array" ref="X264">IFERROR(_xlfn.IFS(L264=1,MIN(Q264,V264),L264=2,MIN(Q264,V264,W264),L264=4,MIN(MIN(Q264,V264)*K264,W264),L264=6,MIN(MIN(Q264,V264)*1/2,W264)),"")</f>
        <v/>
      </c>
      <c r="Y264" s="202" t="str" cm="1">
        <f t="array" ref="Y264">IFERROR(ROUNDDOWN(_xlfn.IFS(OR(L264=1,L264=2),X264*K264,L264=4,X264,L264=6,X264*2/3),-3),"")</f>
        <v/>
      </c>
      <c r="Z264" s="126"/>
      <c r="AA264" s="127"/>
      <c r="AB264" s="124" t="str">
        <f>IFERROR(ROUNDDOWN(IF(#REF!=1,X264*K264,IF(#REF!=2,X264*K264,IF(#REF!=3,X264*2/3,IF(#REF!=4,X264,IF(#REF!=5,X264*1/2,""))))),-3),"")</f>
        <v/>
      </c>
      <c r="AC264" s="124" t="str">
        <f t="shared" ref="AC264:AC327" si="30">IFERROR(AA264-AB264,"")</f>
        <v/>
      </c>
      <c r="AD264" s="128"/>
      <c r="AE264" s="129"/>
      <c r="AF264" s="130"/>
      <c r="AG264" s="119"/>
    </row>
    <row r="265" spans="1:33" s="4" customFormat="1" ht="30" hidden="1" customHeight="1" outlineLevel="3" x14ac:dyDescent="0.15">
      <c r="A265" s="114">
        <v>259</v>
      </c>
      <c r="B265" s="115"/>
      <c r="C265" s="116"/>
      <c r="D265" s="115"/>
      <c r="E265" s="117"/>
      <c r="F265" s="115"/>
      <c r="G265" s="115"/>
      <c r="H265" s="115"/>
      <c r="I265" s="118" t="str">
        <f>IFERROR(VLOOKUP(H265,事業区分!$B$9:$C$10,2,FALSE),"")</f>
        <v/>
      </c>
      <c r="J265" s="119"/>
      <c r="K265" s="120" t="str">
        <f>IFERROR(VLOOKUP(I265,補助率!$B$5:$C$5,2,FALSE),"")</f>
        <v/>
      </c>
      <c r="L265" s="120" t="str">
        <f>IFERROR(VLOOKUP(H265,事業区分!$B$9:$H$10,7,FALSE),"")</f>
        <v/>
      </c>
      <c r="M265" s="119"/>
      <c r="N265" s="115"/>
      <c r="O265" s="121"/>
      <c r="P265" s="121"/>
      <c r="Q265" s="122" t="str">
        <f t="shared" si="25"/>
        <v/>
      </c>
      <c r="R265" s="121"/>
      <c r="S265" s="121"/>
      <c r="T265" s="121" t="str">
        <f t="shared" si="26"/>
        <v/>
      </c>
      <c r="U265" s="123" t="str">
        <f t="shared" si="27"/>
        <v/>
      </c>
      <c r="V265" s="124" t="str">
        <f t="shared" si="28"/>
        <v/>
      </c>
      <c r="W265" s="121" t="str">
        <f t="shared" si="29"/>
        <v/>
      </c>
      <c r="X265" s="201" t="str" cm="1">
        <f t="array" ref="X265">IFERROR(_xlfn.IFS(L265=1,MIN(Q265,V265),L265=2,MIN(Q265,V265,W265),L265=4,MIN(MIN(Q265,V265)*K265,W265),L265=6,MIN(MIN(Q265,V265)*1/2,W265)),"")</f>
        <v/>
      </c>
      <c r="Y265" s="202" t="str" cm="1">
        <f t="array" ref="Y265">IFERROR(ROUNDDOWN(_xlfn.IFS(OR(L265=1,L265=2),X265*K265,L265=4,X265,L265=6,X265*2/3),-3),"")</f>
        <v/>
      </c>
      <c r="Z265" s="126"/>
      <c r="AA265" s="127"/>
      <c r="AB265" s="124" t="str">
        <f>IFERROR(ROUNDDOWN(IF(#REF!=1,X265*K265,IF(#REF!=2,X265*K265,IF(#REF!=3,X265*2/3,IF(#REF!=4,X265,IF(#REF!=5,X265*1/2,""))))),-3),"")</f>
        <v/>
      </c>
      <c r="AC265" s="124" t="str">
        <f t="shared" si="30"/>
        <v/>
      </c>
      <c r="AD265" s="128"/>
      <c r="AE265" s="129"/>
      <c r="AF265" s="130"/>
      <c r="AG265" s="119"/>
    </row>
    <row r="266" spans="1:33" s="4" customFormat="1" ht="30" hidden="1" customHeight="1" outlineLevel="3" x14ac:dyDescent="0.15">
      <c r="A266" s="114">
        <v>260</v>
      </c>
      <c r="B266" s="115"/>
      <c r="C266" s="116"/>
      <c r="D266" s="115"/>
      <c r="E266" s="117"/>
      <c r="F266" s="115"/>
      <c r="G266" s="115"/>
      <c r="H266" s="115"/>
      <c r="I266" s="118" t="str">
        <f>IFERROR(VLOOKUP(H266,事業区分!$B$9:$C$10,2,FALSE),"")</f>
        <v/>
      </c>
      <c r="J266" s="119"/>
      <c r="K266" s="120" t="str">
        <f>IFERROR(VLOOKUP(I266,補助率!$B$5:$C$5,2,FALSE),"")</f>
        <v/>
      </c>
      <c r="L266" s="120" t="str">
        <f>IFERROR(VLOOKUP(H266,事業区分!$B$9:$H$10,7,FALSE),"")</f>
        <v/>
      </c>
      <c r="M266" s="119"/>
      <c r="N266" s="115"/>
      <c r="O266" s="121"/>
      <c r="P266" s="121"/>
      <c r="Q266" s="122" t="str">
        <f t="shared" si="25"/>
        <v/>
      </c>
      <c r="R266" s="121"/>
      <c r="S266" s="121"/>
      <c r="T266" s="121" t="str">
        <f t="shared" si="26"/>
        <v/>
      </c>
      <c r="U266" s="123" t="str">
        <f t="shared" si="27"/>
        <v/>
      </c>
      <c r="V266" s="124" t="str">
        <f t="shared" si="28"/>
        <v/>
      </c>
      <c r="W266" s="121" t="str">
        <f t="shared" si="29"/>
        <v/>
      </c>
      <c r="X266" s="201" t="str" cm="1">
        <f t="array" ref="X266">IFERROR(_xlfn.IFS(L266=1,MIN(Q266,V266),L266=2,MIN(Q266,V266,W266),L266=4,MIN(MIN(Q266,V266)*K266,W266),L266=6,MIN(MIN(Q266,V266)*1/2,W266)),"")</f>
        <v/>
      </c>
      <c r="Y266" s="202" t="str" cm="1">
        <f t="array" ref="Y266">IFERROR(ROUNDDOWN(_xlfn.IFS(OR(L266=1,L266=2),X266*K266,L266=4,X266,L266=6,X266*2/3),-3),"")</f>
        <v/>
      </c>
      <c r="Z266" s="126"/>
      <c r="AA266" s="127"/>
      <c r="AB266" s="124" t="str">
        <f>IFERROR(ROUNDDOWN(IF(#REF!=1,X266*K266,IF(#REF!=2,X266*K266,IF(#REF!=3,X266*2/3,IF(#REF!=4,X266,IF(#REF!=5,X266*1/2,""))))),-3),"")</f>
        <v/>
      </c>
      <c r="AC266" s="124" t="str">
        <f t="shared" si="30"/>
        <v/>
      </c>
      <c r="AD266" s="128"/>
      <c r="AE266" s="129"/>
      <c r="AF266" s="130"/>
      <c r="AG266" s="119"/>
    </row>
    <row r="267" spans="1:33" s="4" customFormat="1" ht="30" hidden="1" customHeight="1" outlineLevel="3" x14ac:dyDescent="0.15">
      <c r="A267" s="114">
        <v>261</v>
      </c>
      <c r="B267" s="115"/>
      <c r="C267" s="116"/>
      <c r="D267" s="115"/>
      <c r="E267" s="117"/>
      <c r="F267" s="115"/>
      <c r="G267" s="115"/>
      <c r="H267" s="115"/>
      <c r="I267" s="118" t="str">
        <f>IFERROR(VLOOKUP(H267,事業区分!$B$9:$C$10,2,FALSE),"")</f>
        <v/>
      </c>
      <c r="J267" s="119"/>
      <c r="K267" s="120" t="str">
        <f>IFERROR(VLOOKUP(I267,補助率!$B$5:$C$5,2,FALSE),"")</f>
        <v/>
      </c>
      <c r="L267" s="120" t="str">
        <f>IFERROR(VLOOKUP(H267,事業区分!$B$9:$H$10,7,FALSE),"")</f>
        <v/>
      </c>
      <c r="M267" s="119"/>
      <c r="N267" s="115"/>
      <c r="O267" s="121"/>
      <c r="P267" s="121"/>
      <c r="Q267" s="122" t="str">
        <f t="shared" si="25"/>
        <v/>
      </c>
      <c r="R267" s="121"/>
      <c r="S267" s="121"/>
      <c r="T267" s="121" t="str">
        <f t="shared" si="26"/>
        <v/>
      </c>
      <c r="U267" s="123" t="str">
        <f t="shared" si="27"/>
        <v/>
      </c>
      <c r="V267" s="124" t="str">
        <f t="shared" si="28"/>
        <v/>
      </c>
      <c r="W267" s="121" t="str">
        <f t="shared" si="29"/>
        <v/>
      </c>
      <c r="X267" s="201" t="str" cm="1">
        <f t="array" ref="X267">IFERROR(_xlfn.IFS(L267=1,MIN(Q267,V267),L267=2,MIN(Q267,V267,W267),L267=4,MIN(MIN(Q267,V267)*K267,W267),L267=6,MIN(MIN(Q267,V267)*1/2,W267)),"")</f>
        <v/>
      </c>
      <c r="Y267" s="202" t="str" cm="1">
        <f t="array" ref="Y267">IFERROR(ROUNDDOWN(_xlfn.IFS(OR(L267=1,L267=2),X267*K267,L267=4,X267,L267=6,X267*2/3),-3),"")</f>
        <v/>
      </c>
      <c r="Z267" s="126"/>
      <c r="AA267" s="127"/>
      <c r="AB267" s="124" t="str">
        <f>IFERROR(ROUNDDOWN(IF(#REF!=1,X267*K267,IF(#REF!=2,X267*K267,IF(#REF!=3,X267*2/3,IF(#REF!=4,X267,IF(#REF!=5,X267*1/2,""))))),-3),"")</f>
        <v/>
      </c>
      <c r="AC267" s="124" t="str">
        <f t="shared" si="30"/>
        <v/>
      </c>
      <c r="AD267" s="128"/>
      <c r="AE267" s="129"/>
      <c r="AF267" s="130"/>
      <c r="AG267" s="119"/>
    </row>
    <row r="268" spans="1:33" s="4" customFormat="1" ht="30" hidden="1" customHeight="1" outlineLevel="3" x14ac:dyDescent="0.15">
      <c r="A268" s="114">
        <v>262</v>
      </c>
      <c r="B268" s="115"/>
      <c r="C268" s="116"/>
      <c r="D268" s="115"/>
      <c r="E268" s="117"/>
      <c r="F268" s="115"/>
      <c r="G268" s="115"/>
      <c r="H268" s="115"/>
      <c r="I268" s="118" t="str">
        <f>IFERROR(VLOOKUP(H268,事業区分!$B$9:$C$10,2,FALSE),"")</f>
        <v/>
      </c>
      <c r="J268" s="119"/>
      <c r="K268" s="120" t="str">
        <f>IFERROR(VLOOKUP(I268,補助率!$B$5:$C$5,2,FALSE),"")</f>
        <v/>
      </c>
      <c r="L268" s="120" t="str">
        <f>IFERROR(VLOOKUP(H268,事業区分!$B$9:$H$10,7,FALSE),"")</f>
        <v/>
      </c>
      <c r="M268" s="119"/>
      <c r="N268" s="115"/>
      <c r="O268" s="121"/>
      <c r="P268" s="121"/>
      <c r="Q268" s="122" t="str">
        <f t="shared" si="25"/>
        <v/>
      </c>
      <c r="R268" s="121"/>
      <c r="S268" s="121"/>
      <c r="T268" s="121" t="str">
        <f t="shared" si="26"/>
        <v/>
      </c>
      <c r="U268" s="123" t="str">
        <f t="shared" si="27"/>
        <v/>
      </c>
      <c r="V268" s="124" t="str">
        <f t="shared" si="28"/>
        <v/>
      </c>
      <c r="W268" s="121" t="str">
        <f t="shared" si="29"/>
        <v/>
      </c>
      <c r="X268" s="201" t="str" cm="1">
        <f t="array" ref="X268">IFERROR(_xlfn.IFS(L268=1,MIN(Q268,V268),L268=2,MIN(Q268,V268,W268),L268=4,MIN(MIN(Q268,V268)*K268,W268),L268=6,MIN(MIN(Q268,V268)*1/2,W268)),"")</f>
        <v/>
      </c>
      <c r="Y268" s="202" t="str" cm="1">
        <f t="array" ref="Y268">IFERROR(ROUNDDOWN(_xlfn.IFS(OR(L268=1,L268=2),X268*K268,L268=4,X268,L268=6,X268*2/3),-3),"")</f>
        <v/>
      </c>
      <c r="Z268" s="126"/>
      <c r="AA268" s="127"/>
      <c r="AB268" s="124" t="str">
        <f>IFERROR(ROUNDDOWN(IF(#REF!=1,X268*K268,IF(#REF!=2,X268*K268,IF(#REF!=3,X268*2/3,IF(#REF!=4,X268,IF(#REF!=5,X268*1/2,""))))),-3),"")</f>
        <v/>
      </c>
      <c r="AC268" s="124" t="str">
        <f t="shared" si="30"/>
        <v/>
      </c>
      <c r="AD268" s="128"/>
      <c r="AE268" s="129"/>
      <c r="AF268" s="130"/>
      <c r="AG268" s="119"/>
    </row>
    <row r="269" spans="1:33" s="4" customFormat="1" ht="30" hidden="1" customHeight="1" outlineLevel="3" x14ac:dyDescent="0.15">
      <c r="A269" s="114">
        <v>263</v>
      </c>
      <c r="B269" s="115"/>
      <c r="C269" s="116"/>
      <c r="D269" s="115"/>
      <c r="E269" s="117"/>
      <c r="F269" s="115"/>
      <c r="G269" s="115"/>
      <c r="H269" s="115"/>
      <c r="I269" s="118" t="str">
        <f>IFERROR(VLOOKUP(H269,事業区分!$B$9:$C$10,2,FALSE),"")</f>
        <v/>
      </c>
      <c r="J269" s="119"/>
      <c r="K269" s="120" t="str">
        <f>IFERROR(VLOOKUP(I269,補助率!$B$5:$C$5,2,FALSE),"")</f>
        <v/>
      </c>
      <c r="L269" s="120" t="str">
        <f>IFERROR(VLOOKUP(H269,事業区分!$B$9:$H$10,7,FALSE),"")</f>
        <v/>
      </c>
      <c r="M269" s="119"/>
      <c r="N269" s="115"/>
      <c r="O269" s="121"/>
      <c r="P269" s="121"/>
      <c r="Q269" s="122" t="str">
        <f t="shared" si="25"/>
        <v/>
      </c>
      <c r="R269" s="121"/>
      <c r="S269" s="121"/>
      <c r="T269" s="121" t="str">
        <f t="shared" si="26"/>
        <v/>
      </c>
      <c r="U269" s="123" t="str">
        <f t="shared" si="27"/>
        <v/>
      </c>
      <c r="V269" s="124" t="str">
        <f t="shared" si="28"/>
        <v/>
      </c>
      <c r="W269" s="121" t="str">
        <f t="shared" si="29"/>
        <v/>
      </c>
      <c r="X269" s="201" t="str" cm="1">
        <f t="array" ref="X269">IFERROR(_xlfn.IFS(L269=1,MIN(Q269,V269),L269=2,MIN(Q269,V269,W269),L269=4,MIN(MIN(Q269,V269)*K269,W269),L269=6,MIN(MIN(Q269,V269)*1/2,W269)),"")</f>
        <v/>
      </c>
      <c r="Y269" s="202" t="str" cm="1">
        <f t="array" ref="Y269">IFERROR(ROUNDDOWN(_xlfn.IFS(OR(L269=1,L269=2),X269*K269,L269=4,X269,L269=6,X269*2/3),-3),"")</f>
        <v/>
      </c>
      <c r="Z269" s="126"/>
      <c r="AA269" s="127"/>
      <c r="AB269" s="124" t="str">
        <f>IFERROR(ROUNDDOWN(IF(#REF!=1,X269*K269,IF(#REF!=2,X269*K269,IF(#REF!=3,X269*2/3,IF(#REF!=4,X269,IF(#REF!=5,X269*1/2,""))))),-3),"")</f>
        <v/>
      </c>
      <c r="AC269" s="124" t="str">
        <f t="shared" si="30"/>
        <v/>
      </c>
      <c r="AD269" s="128"/>
      <c r="AE269" s="129"/>
      <c r="AF269" s="130"/>
      <c r="AG269" s="119"/>
    </row>
    <row r="270" spans="1:33" s="4" customFormat="1" ht="30" hidden="1" customHeight="1" outlineLevel="3" x14ac:dyDescent="0.15">
      <c r="A270" s="114">
        <v>264</v>
      </c>
      <c r="B270" s="115"/>
      <c r="C270" s="116"/>
      <c r="D270" s="115"/>
      <c r="E270" s="117"/>
      <c r="F270" s="115"/>
      <c r="G270" s="115"/>
      <c r="H270" s="115"/>
      <c r="I270" s="118" t="str">
        <f>IFERROR(VLOOKUP(H270,事業区分!$B$9:$C$10,2,FALSE),"")</f>
        <v/>
      </c>
      <c r="J270" s="119"/>
      <c r="K270" s="120" t="str">
        <f>IFERROR(VLOOKUP(I270,補助率!$B$5:$C$5,2,FALSE),"")</f>
        <v/>
      </c>
      <c r="L270" s="120" t="str">
        <f>IFERROR(VLOOKUP(H270,事業区分!$B$9:$H$10,7,FALSE),"")</f>
        <v/>
      </c>
      <c r="M270" s="119"/>
      <c r="N270" s="115"/>
      <c r="O270" s="121"/>
      <c r="P270" s="121"/>
      <c r="Q270" s="122" t="str">
        <f t="shared" si="25"/>
        <v/>
      </c>
      <c r="R270" s="121"/>
      <c r="S270" s="121"/>
      <c r="T270" s="121" t="str">
        <f t="shared" si="26"/>
        <v/>
      </c>
      <c r="U270" s="123" t="str">
        <f t="shared" si="27"/>
        <v/>
      </c>
      <c r="V270" s="124" t="str">
        <f t="shared" si="28"/>
        <v/>
      </c>
      <c r="W270" s="121" t="str">
        <f t="shared" si="29"/>
        <v/>
      </c>
      <c r="X270" s="201" t="str" cm="1">
        <f t="array" ref="X270">IFERROR(_xlfn.IFS(L270=1,MIN(Q270,V270),L270=2,MIN(Q270,V270,W270),L270=4,MIN(MIN(Q270,V270)*K270,W270),L270=6,MIN(MIN(Q270,V270)*1/2,W270)),"")</f>
        <v/>
      </c>
      <c r="Y270" s="202" t="str" cm="1">
        <f t="array" ref="Y270">IFERROR(ROUNDDOWN(_xlfn.IFS(OR(L270=1,L270=2),X270*K270,L270=4,X270,L270=6,X270*2/3),-3),"")</f>
        <v/>
      </c>
      <c r="Z270" s="126"/>
      <c r="AA270" s="127"/>
      <c r="AB270" s="124" t="str">
        <f>IFERROR(ROUNDDOWN(IF(#REF!=1,X270*K270,IF(#REF!=2,X270*K270,IF(#REF!=3,X270*2/3,IF(#REF!=4,X270,IF(#REF!=5,X270*1/2,""))))),-3),"")</f>
        <v/>
      </c>
      <c r="AC270" s="124" t="str">
        <f t="shared" si="30"/>
        <v/>
      </c>
      <c r="AD270" s="128"/>
      <c r="AE270" s="129"/>
      <c r="AF270" s="130"/>
      <c r="AG270" s="119"/>
    </row>
    <row r="271" spans="1:33" s="4" customFormat="1" ht="30" hidden="1" customHeight="1" outlineLevel="3" x14ac:dyDescent="0.15">
      <c r="A271" s="114">
        <v>265</v>
      </c>
      <c r="B271" s="115"/>
      <c r="C271" s="116"/>
      <c r="D271" s="115"/>
      <c r="E271" s="117"/>
      <c r="F271" s="115"/>
      <c r="G271" s="115"/>
      <c r="H271" s="115"/>
      <c r="I271" s="118" t="str">
        <f>IFERROR(VLOOKUP(H271,事業区分!$B$9:$C$10,2,FALSE),"")</f>
        <v/>
      </c>
      <c r="J271" s="119"/>
      <c r="K271" s="120" t="str">
        <f>IFERROR(VLOOKUP(I271,補助率!$B$5:$C$5,2,FALSE),"")</f>
        <v/>
      </c>
      <c r="L271" s="120" t="str">
        <f>IFERROR(VLOOKUP(H271,事業区分!$B$9:$H$10,7,FALSE),"")</f>
        <v/>
      </c>
      <c r="M271" s="119"/>
      <c r="N271" s="115"/>
      <c r="O271" s="121"/>
      <c r="P271" s="121"/>
      <c r="Q271" s="122" t="str">
        <f t="shared" si="25"/>
        <v/>
      </c>
      <c r="R271" s="121"/>
      <c r="S271" s="121"/>
      <c r="T271" s="121" t="str">
        <f t="shared" si="26"/>
        <v/>
      </c>
      <c r="U271" s="123" t="str">
        <f t="shared" si="27"/>
        <v/>
      </c>
      <c r="V271" s="124" t="str">
        <f t="shared" si="28"/>
        <v/>
      </c>
      <c r="W271" s="121" t="str">
        <f t="shared" si="29"/>
        <v/>
      </c>
      <c r="X271" s="201" t="str" cm="1">
        <f t="array" ref="X271">IFERROR(_xlfn.IFS(L271=1,MIN(Q271,V271),L271=2,MIN(Q271,V271,W271),L271=4,MIN(MIN(Q271,V271)*K271,W271),L271=6,MIN(MIN(Q271,V271)*1/2,W271)),"")</f>
        <v/>
      </c>
      <c r="Y271" s="202" t="str" cm="1">
        <f t="array" ref="Y271">IFERROR(ROUNDDOWN(_xlfn.IFS(OR(L271=1,L271=2),X271*K271,L271=4,X271,L271=6,X271*2/3),-3),"")</f>
        <v/>
      </c>
      <c r="Z271" s="126"/>
      <c r="AA271" s="127"/>
      <c r="AB271" s="124" t="str">
        <f>IFERROR(ROUNDDOWN(IF(#REF!=1,X271*K271,IF(#REF!=2,X271*K271,IF(#REF!=3,X271*2/3,IF(#REF!=4,X271,IF(#REF!=5,X271*1/2,""))))),-3),"")</f>
        <v/>
      </c>
      <c r="AC271" s="124" t="str">
        <f t="shared" si="30"/>
        <v/>
      </c>
      <c r="AD271" s="128"/>
      <c r="AE271" s="129"/>
      <c r="AF271" s="130"/>
      <c r="AG271" s="119"/>
    </row>
    <row r="272" spans="1:33" s="4" customFormat="1" ht="30" hidden="1" customHeight="1" outlineLevel="3" x14ac:dyDescent="0.15">
      <c r="A272" s="114">
        <v>266</v>
      </c>
      <c r="B272" s="115"/>
      <c r="C272" s="116"/>
      <c r="D272" s="115"/>
      <c r="E272" s="117"/>
      <c r="F272" s="115"/>
      <c r="G272" s="115"/>
      <c r="H272" s="115"/>
      <c r="I272" s="118" t="str">
        <f>IFERROR(VLOOKUP(H272,事業区分!$B$9:$C$10,2,FALSE),"")</f>
        <v/>
      </c>
      <c r="J272" s="119"/>
      <c r="K272" s="120" t="str">
        <f>IFERROR(VLOOKUP(I272,補助率!$B$5:$C$5,2,FALSE),"")</f>
        <v/>
      </c>
      <c r="L272" s="120" t="str">
        <f>IFERROR(VLOOKUP(H272,事業区分!$B$9:$H$10,7,FALSE),"")</f>
        <v/>
      </c>
      <c r="M272" s="119"/>
      <c r="N272" s="115"/>
      <c r="O272" s="121"/>
      <c r="P272" s="121"/>
      <c r="Q272" s="122" t="str">
        <f t="shared" si="25"/>
        <v/>
      </c>
      <c r="R272" s="121"/>
      <c r="S272" s="121"/>
      <c r="T272" s="121" t="str">
        <f t="shared" si="26"/>
        <v/>
      </c>
      <c r="U272" s="123" t="str">
        <f t="shared" si="27"/>
        <v/>
      </c>
      <c r="V272" s="124" t="str">
        <f t="shared" si="28"/>
        <v/>
      </c>
      <c r="W272" s="121" t="str">
        <f t="shared" si="29"/>
        <v/>
      </c>
      <c r="X272" s="201" t="str" cm="1">
        <f t="array" ref="X272">IFERROR(_xlfn.IFS(L272=1,MIN(Q272,V272),L272=2,MIN(Q272,V272,W272),L272=4,MIN(MIN(Q272,V272)*K272,W272),L272=6,MIN(MIN(Q272,V272)*1/2,W272)),"")</f>
        <v/>
      </c>
      <c r="Y272" s="202" t="str" cm="1">
        <f t="array" ref="Y272">IFERROR(ROUNDDOWN(_xlfn.IFS(OR(L272=1,L272=2),X272*K272,L272=4,X272,L272=6,X272*2/3),-3),"")</f>
        <v/>
      </c>
      <c r="Z272" s="126"/>
      <c r="AA272" s="127"/>
      <c r="AB272" s="124" t="str">
        <f>IFERROR(ROUNDDOWN(IF(#REF!=1,X272*K272,IF(#REF!=2,X272*K272,IF(#REF!=3,X272*2/3,IF(#REF!=4,X272,IF(#REF!=5,X272*1/2,""))))),-3),"")</f>
        <v/>
      </c>
      <c r="AC272" s="124" t="str">
        <f t="shared" si="30"/>
        <v/>
      </c>
      <c r="AD272" s="128"/>
      <c r="AE272" s="129"/>
      <c r="AF272" s="130"/>
      <c r="AG272" s="119"/>
    </row>
    <row r="273" spans="1:33" s="4" customFormat="1" ht="30" hidden="1" customHeight="1" outlineLevel="3" x14ac:dyDescent="0.15">
      <c r="A273" s="114">
        <v>267</v>
      </c>
      <c r="B273" s="115"/>
      <c r="C273" s="116"/>
      <c r="D273" s="115"/>
      <c r="E273" s="117"/>
      <c r="F273" s="115"/>
      <c r="G273" s="115"/>
      <c r="H273" s="115"/>
      <c r="I273" s="118" t="str">
        <f>IFERROR(VLOOKUP(H273,事業区分!$B$9:$C$10,2,FALSE),"")</f>
        <v/>
      </c>
      <c r="J273" s="119"/>
      <c r="K273" s="120" t="str">
        <f>IFERROR(VLOOKUP(I273,補助率!$B$5:$C$5,2,FALSE),"")</f>
        <v/>
      </c>
      <c r="L273" s="120" t="str">
        <f>IFERROR(VLOOKUP(H273,事業区分!$B$9:$H$10,7,FALSE),"")</f>
        <v/>
      </c>
      <c r="M273" s="119"/>
      <c r="N273" s="115"/>
      <c r="O273" s="121"/>
      <c r="P273" s="121"/>
      <c r="Q273" s="122" t="str">
        <f t="shared" si="25"/>
        <v/>
      </c>
      <c r="R273" s="121"/>
      <c r="S273" s="121"/>
      <c r="T273" s="121" t="str">
        <f t="shared" si="26"/>
        <v/>
      </c>
      <c r="U273" s="123" t="str">
        <f t="shared" si="27"/>
        <v/>
      </c>
      <c r="V273" s="124" t="str">
        <f t="shared" si="28"/>
        <v/>
      </c>
      <c r="W273" s="121" t="str">
        <f t="shared" si="29"/>
        <v/>
      </c>
      <c r="X273" s="201" t="str" cm="1">
        <f t="array" ref="X273">IFERROR(_xlfn.IFS(L273=1,MIN(Q273,V273),L273=2,MIN(Q273,V273,W273),L273=4,MIN(MIN(Q273,V273)*K273,W273),L273=6,MIN(MIN(Q273,V273)*1/2,W273)),"")</f>
        <v/>
      </c>
      <c r="Y273" s="202" t="str" cm="1">
        <f t="array" ref="Y273">IFERROR(ROUNDDOWN(_xlfn.IFS(OR(L273=1,L273=2),X273*K273,L273=4,X273,L273=6,X273*2/3),-3),"")</f>
        <v/>
      </c>
      <c r="Z273" s="126"/>
      <c r="AA273" s="127"/>
      <c r="AB273" s="124" t="str">
        <f>IFERROR(ROUNDDOWN(IF(#REF!=1,X273*K273,IF(#REF!=2,X273*K273,IF(#REF!=3,X273*2/3,IF(#REF!=4,X273,IF(#REF!=5,X273*1/2,""))))),-3),"")</f>
        <v/>
      </c>
      <c r="AC273" s="124" t="str">
        <f t="shared" si="30"/>
        <v/>
      </c>
      <c r="AD273" s="128"/>
      <c r="AE273" s="129"/>
      <c r="AF273" s="130"/>
      <c r="AG273" s="119"/>
    </row>
    <row r="274" spans="1:33" s="4" customFormat="1" ht="30" hidden="1" customHeight="1" outlineLevel="3" x14ac:dyDescent="0.15">
      <c r="A274" s="114">
        <v>268</v>
      </c>
      <c r="B274" s="115"/>
      <c r="C274" s="116"/>
      <c r="D274" s="115"/>
      <c r="E274" s="117"/>
      <c r="F274" s="115"/>
      <c r="G274" s="115"/>
      <c r="H274" s="115"/>
      <c r="I274" s="118" t="str">
        <f>IFERROR(VLOOKUP(H274,事業区分!$B$9:$C$10,2,FALSE),"")</f>
        <v/>
      </c>
      <c r="J274" s="119"/>
      <c r="K274" s="120" t="str">
        <f>IFERROR(VLOOKUP(I274,補助率!$B$5:$C$5,2,FALSE),"")</f>
        <v/>
      </c>
      <c r="L274" s="120" t="str">
        <f>IFERROR(VLOOKUP(H274,事業区分!$B$9:$H$10,7,FALSE),"")</f>
        <v/>
      </c>
      <c r="M274" s="119"/>
      <c r="N274" s="115"/>
      <c r="O274" s="121"/>
      <c r="P274" s="121"/>
      <c r="Q274" s="122" t="str">
        <f t="shared" si="25"/>
        <v/>
      </c>
      <c r="R274" s="121"/>
      <c r="S274" s="121"/>
      <c r="T274" s="121" t="str">
        <f t="shared" si="26"/>
        <v/>
      </c>
      <c r="U274" s="123" t="str">
        <f t="shared" si="27"/>
        <v/>
      </c>
      <c r="V274" s="124" t="str">
        <f t="shared" si="28"/>
        <v/>
      </c>
      <c r="W274" s="121" t="str">
        <f t="shared" si="29"/>
        <v/>
      </c>
      <c r="X274" s="201" t="str" cm="1">
        <f t="array" ref="X274">IFERROR(_xlfn.IFS(L274=1,MIN(Q274,V274),L274=2,MIN(Q274,V274,W274),L274=4,MIN(MIN(Q274,V274)*K274,W274),L274=6,MIN(MIN(Q274,V274)*1/2,W274)),"")</f>
        <v/>
      </c>
      <c r="Y274" s="202" t="str" cm="1">
        <f t="array" ref="Y274">IFERROR(ROUNDDOWN(_xlfn.IFS(OR(L274=1,L274=2),X274*K274,L274=4,X274,L274=6,X274*2/3),-3),"")</f>
        <v/>
      </c>
      <c r="Z274" s="126"/>
      <c r="AA274" s="127"/>
      <c r="AB274" s="124" t="str">
        <f>IFERROR(ROUNDDOWN(IF(#REF!=1,X274*K274,IF(#REF!=2,X274*K274,IF(#REF!=3,X274*2/3,IF(#REF!=4,X274,IF(#REF!=5,X274*1/2,""))))),-3),"")</f>
        <v/>
      </c>
      <c r="AC274" s="124" t="str">
        <f t="shared" si="30"/>
        <v/>
      </c>
      <c r="AD274" s="128"/>
      <c r="AE274" s="129"/>
      <c r="AF274" s="130"/>
      <c r="AG274" s="119"/>
    </row>
    <row r="275" spans="1:33" s="4" customFormat="1" ht="30" hidden="1" customHeight="1" outlineLevel="3" x14ac:dyDescent="0.15">
      <c r="A275" s="114">
        <v>269</v>
      </c>
      <c r="B275" s="115"/>
      <c r="C275" s="116"/>
      <c r="D275" s="115"/>
      <c r="E275" s="117"/>
      <c r="F275" s="115"/>
      <c r="G275" s="115"/>
      <c r="H275" s="115"/>
      <c r="I275" s="118" t="str">
        <f>IFERROR(VLOOKUP(H275,事業区分!$B$9:$C$10,2,FALSE),"")</f>
        <v/>
      </c>
      <c r="J275" s="119"/>
      <c r="K275" s="120" t="str">
        <f>IFERROR(VLOOKUP(I275,補助率!$B$5:$C$5,2,FALSE),"")</f>
        <v/>
      </c>
      <c r="L275" s="120" t="str">
        <f>IFERROR(VLOOKUP(H275,事業区分!$B$9:$H$10,7,FALSE),"")</f>
        <v/>
      </c>
      <c r="M275" s="119"/>
      <c r="N275" s="115"/>
      <c r="O275" s="121"/>
      <c r="P275" s="121"/>
      <c r="Q275" s="122" t="str">
        <f t="shared" si="25"/>
        <v/>
      </c>
      <c r="R275" s="121"/>
      <c r="S275" s="121"/>
      <c r="T275" s="121" t="str">
        <f t="shared" si="26"/>
        <v/>
      </c>
      <c r="U275" s="123" t="str">
        <f t="shared" si="27"/>
        <v/>
      </c>
      <c r="V275" s="124" t="str">
        <f t="shared" si="28"/>
        <v/>
      </c>
      <c r="W275" s="121" t="str">
        <f t="shared" si="29"/>
        <v/>
      </c>
      <c r="X275" s="201" t="str" cm="1">
        <f t="array" ref="X275">IFERROR(_xlfn.IFS(L275=1,MIN(Q275,V275),L275=2,MIN(Q275,V275,W275),L275=4,MIN(MIN(Q275,V275)*K275,W275),L275=6,MIN(MIN(Q275,V275)*1/2,W275)),"")</f>
        <v/>
      </c>
      <c r="Y275" s="202" t="str" cm="1">
        <f t="array" ref="Y275">IFERROR(ROUNDDOWN(_xlfn.IFS(OR(L275=1,L275=2),X275*K275,L275=4,X275,L275=6,X275*2/3),-3),"")</f>
        <v/>
      </c>
      <c r="Z275" s="126"/>
      <c r="AA275" s="127"/>
      <c r="AB275" s="124" t="str">
        <f>IFERROR(ROUNDDOWN(IF(#REF!=1,X275*K275,IF(#REF!=2,X275*K275,IF(#REF!=3,X275*2/3,IF(#REF!=4,X275,IF(#REF!=5,X275*1/2,""))))),-3),"")</f>
        <v/>
      </c>
      <c r="AC275" s="124" t="str">
        <f t="shared" si="30"/>
        <v/>
      </c>
      <c r="AD275" s="128"/>
      <c r="AE275" s="129"/>
      <c r="AF275" s="130"/>
      <c r="AG275" s="119"/>
    </row>
    <row r="276" spans="1:33" s="4" customFormat="1" ht="30" hidden="1" customHeight="1" outlineLevel="3" x14ac:dyDescent="0.15">
      <c r="A276" s="114">
        <v>270</v>
      </c>
      <c r="B276" s="115"/>
      <c r="C276" s="116"/>
      <c r="D276" s="115"/>
      <c r="E276" s="117"/>
      <c r="F276" s="115"/>
      <c r="G276" s="115"/>
      <c r="H276" s="115"/>
      <c r="I276" s="118" t="str">
        <f>IFERROR(VLOOKUP(H276,事業区分!$B$9:$C$10,2,FALSE),"")</f>
        <v/>
      </c>
      <c r="J276" s="119"/>
      <c r="K276" s="120" t="str">
        <f>IFERROR(VLOOKUP(I276,補助率!$B$5:$C$5,2,FALSE),"")</f>
        <v/>
      </c>
      <c r="L276" s="120" t="str">
        <f>IFERROR(VLOOKUP(H276,事業区分!$B$9:$H$10,7,FALSE),"")</f>
        <v/>
      </c>
      <c r="M276" s="119"/>
      <c r="N276" s="115"/>
      <c r="O276" s="121"/>
      <c r="P276" s="121"/>
      <c r="Q276" s="122" t="str">
        <f t="shared" si="25"/>
        <v/>
      </c>
      <c r="R276" s="121"/>
      <c r="S276" s="121"/>
      <c r="T276" s="121" t="str">
        <f t="shared" si="26"/>
        <v/>
      </c>
      <c r="U276" s="123" t="str">
        <f t="shared" si="27"/>
        <v/>
      </c>
      <c r="V276" s="124" t="str">
        <f t="shared" si="28"/>
        <v/>
      </c>
      <c r="W276" s="121" t="str">
        <f t="shared" si="29"/>
        <v/>
      </c>
      <c r="X276" s="201" t="str" cm="1">
        <f t="array" ref="X276">IFERROR(_xlfn.IFS(L276=1,MIN(Q276,V276),L276=2,MIN(Q276,V276,W276),L276=4,MIN(MIN(Q276,V276)*K276,W276),L276=6,MIN(MIN(Q276,V276)*1/2,W276)),"")</f>
        <v/>
      </c>
      <c r="Y276" s="202" t="str" cm="1">
        <f t="array" ref="Y276">IFERROR(ROUNDDOWN(_xlfn.IFS(OR(L276=1,L276=2),X276*K276,L276=4,X276,L276=6,X276*2/3),-3),"")</f>
        <v/>
      </c>
      <c r="Z276" s="126"/>
      <c r="AA276" s="127"/>
      <c r="AB276" s="124" t="str">
        <f>IFERROR(ROUNDDOWN(IF(#REF!=1,X276*K276,IF(#REF!=2,X276*K276,IF(#REF!=3,X276*2/3,IF(#REF!=4,X276,IF(#REF!=5,X276*1/2,""))))),-3),"")</f>
        <v/>
      </c>
      <c r="AC276" s="124" t="str">
        <f t="shared" si="30"/>
        <v/>
      </c>
      <c r="AD276" s="128"/>
      <c r="AE276" s="129"/>
      <c r="AF276" s="130"/>
      <c r="AG276" s="119"/>
    </row>
    <row r="277" spans="1:33" s="4" customFormat="1" ht="30" hidden="1" customHeight="1" outlineLevel="3" x14ac:dyDescent="0.15">
      <c r="A277" s="114">
        <v>271</v>
      </c>
      <c r="B277" s="115"/>
      <c r="C277" s="116"/>
      <c r="D277" s="115"/>
      <c r="E277" s="117"/>
      <c r="F277" s="115"/>
      <c r="G277" s="115"/>
      <c r="H277" s="115"/>
      <c r="I277" s="118" t="str">
        <f>IFERROR(VLOOKUP(H277,事業区分!$B$9:$C$10,2,FALSE),"")</f>
        <v/>
      </c>
      <c r="J277" s="119"/>
      <c r="K277" s="120" t="str">
        <f>IFERROR(VLOOKUP(I277,補助率!$B$5:$C$5,2,FALSE),"")</f>
        <v/>
      </c>
      <c r="L277" s="120" t="str">
        <f>IFERROR(VLOOKUP(H277,事業区分!$B$9:$H$10,7,FALSE),"")</f>
        <v/>
      </c>
      <c r="M277" s="119"/>
      <c r="N277" s="115"/>
      <c r="O277" s="121"/>
      <c r="P277" s="121"/>
      <c r="Q277" s="122" t="str">
        <f t="shared" si="25"/>
        <v/>
      </c>
      <c r="R277" s="121"/>
      <c r="S277" s="121"/>
      <c r="T277" s="121" t="str">
        <f t="shared" si="26"/>
        <v/>
      </c>
      <c r="U277" s="123" t="str">
        <f t="shared" si="27"/>
        <v/>
      </c>
      <c r="V277" s="124" t="str">
        <f t="shared" si="28"/>
        <v/>
      </c>
      <c r="W277" s="121" t="str">
        <f t="shared" si="29"/>
        <v/>
      </c>
      <c r="X277" s="201" t="str" cm="1">
        <f t="array" ref="X277">IFERROR(_xlfn.IFS(L277=1,MIN(Q277,V277),L277=2,MIN(Q277,V277,W277),L277=4,MIN(MIN(Q277,V277)*K277,W277),L277=6,MIN(MIN(Q277,V277)*1/2,W277)),"")</f>
        <v/>
      </c>
      <c r="Y277" s="202" t="str" cm="1">
        <f t="array" ref="Y277">IFERROR(ROUNDDOWN(_xlfn.IFS(OR(L277=1,L277=2),X277*K277,L277=4,X277,L277=6,X277*2/3),-3),"")</f>
        <v/>
      </c>
      <c r="Z277" s="126"/>
      <c r="AA277" s="127"/>
      <c r="AB277" s="124" t="str">
        <f>IFERROR(ROUNDDOWN(IF(#REF!=1,X277*K277,IF(#REF!=2,X277*K277,IF(#REF!=3,X277*2/3,IF(#REF!=4,X277,IF(#REF!=5,X277*1/2,""))))),-3),"")</f>
        <v/>
      </c>
      <c r="AC277" s="124" t="str">
        <f t="shared" si="30"/>
        <v/>
      </c>
      <c r="AD277" s="128"/>
      <c r="AE277" s="129"/>
      <c r="AF277" s="130"/>
      <c r="AG277" s="119"/>
    </row>
    <row r="278" spans="1:33" s="4" customFormat="1" ht="30" hidden="1" customHeight="1" outlineLevel="3" x14ac:dyDescent="0.15">
      <c r="A278" s="114">
        <v>272</v>
      </c>
      <c r="B278" s="115"/>
      <c r="C278" s="116"/>
      <c r="D278" s="115"/>
      <c r="E278" s="117"/>
      <c r="F278" s="115"/>
      <c r="G278" s="115"/>
      <c r="H278" s="115"/>
      <c r="I278" s="118" t="str">
        <f>IFERROR(VLOOKUP(H278,事業区分!$B$9:$C$10,2,FALSE),"")</f>
        <v/>
      </c>
      <c r="J278" s="119"/>
      <c r="K278" s="120" t="str">
        <f>IFERROR(VLOOKUP(I278,補助率!$B$5:$C$5,2,FALSE),"")</f>
        <v/>
      </c>
      <c r="L278" s="120" t="str">
        <f>IFERROR(VLOOKUP(H278,事業区分!$B$9:$H$10,7,FALSE),"")</f>
        <v/>
      </c>
      <c r="M278" s="119"/>
      <c r="N278" s="115"/>
      <c r="O278" s="121"/>
      <c r="P278" s="121"/>
      <c r="Q278" s="122" t="str">
        <f t="shared" si="25"/>
        <v/>
      </c>
      <c r="R278" s="121"/>
      <c r="S278" s="121"/>
      <c r="T278" s="121" t="str">
        <f t="shared" si="26"/>
        <v/>
      </c>
      <c r="U278" s="123" t="str">
        <f t="shared" si="27"/>
        <v/>
      </c>
      <c r="V278" s="124" t="str">
        <f t="shared" si="28"/>
        <v/>
      </c>
      <c r="W278" s="121" t="str">
        <f t="shared" si="29"/>
        <v/>
      </c>
      <c r="X278" s="201" t="str" cm="1">
        <f t="array" ref="X278">IFERROR(_xlfn.IFS(L278=1,MIN(Q278,V278),L278=2,MIN(Q278,V278,W278),L278=4,MIN(MIN(Q278,V278)*K278,W278),L278=6,MIN(MIN(Q278,V278)*1/2,W278)),"")</f>
        <v/>
      </c>
      <c r="Y278" s="202" t="str" cm="1">
        <f t="array" ref="Y278">IFERROR(ROUNDDOWN(_xlfn.IFS(OR(L278=1,L278=2),X278*K278,L278=4,X278,L278=6,X278*2/3),-3),"")</f>
        <v/>
      </c>
      <c r="Z278" s="126"/>
      <c r="AA278" s="127"/>
      <c r="AB278" s="124" t="str">
        <f>IFERROR(ROUNDDOWN(IF(#REF!=1,X278*K278,IF(#REF!=2,X278*K278,IF(#REF!=3,X278*2/3,IF(#REF!=4,X278,IF(#REF!=5,X278*1/2,""))))),-3),"")</f>
        <v/>
      </c>
      <c r="AC278" s="124" t="str">
        <f t="shared" si="30"/>
        <v/>
      </c>
      <c r="AD278" s="128"/>
      <c r="AE278" s="129"/>
      <c r="AF278" s="130"/>
      <c r="AG278" s="119"/>
    </row>
    <row r="279" spans="1:33" s="4" customFormat="1" ht="30" hidden="1" customHeight="1" outlineLevel="3" x14ac:dyDescent="0.15">
      <c r="A279" s="114">
        <v>273</v>
      </c>
      <c r="B279" s="115"/>
      <c r="C279" s="116"/>
      <c r="D279" s="115"/>
      <c r="E279" s="117"/>
      <c r="F279" s="115"/>
      <c r="G279" s="115"/>
      <c r="H279" s="115"/>
      <c r="I279" s="118" t="str">
        <f>IFERROR(VLOOKUP(H279,事業区分!$B$9:$C$10,2,FALSE),"")</f>
        <v/>
      </c>
      <c r="J279" s="119"/>
      <c r="K279" s="120" t="str">
        <f>IFERROR(VLOOKUP(I279,補助率!$B$5:$C$5,2,FALSE),"")</f>
        <v/>
      </c>
      <c r="L279" s="120" t="str">
        <f>IFERROR(VLOOKUP(H279,事業区分!$B$9:$H$10,7,FALSE),"")</f>
        <v/>
      </c>
      <c r="M279" s="119"/>
      <c r="N279" s="115"/>
      <c r="O279" s="121"/>
      <c r="P279" s="121"/>
      <c r="Q279" s="122" t="str">
        <f t="shared" si="25"/>
        <v/>
      </c>
      <c r="R279" s="121"/>
      <c r="S279" s="121"/>
      <c r="T279" s="121" t="str">
        <f t="shared" si="26"/>
        <v/>
      </c>
      <c r="U279" s="123" t="str">
        <f t="shared" si="27"/>
        <v/>
      </c>
      <c r="V279" s="124" t="str">
        <f t="shared" si="28"/>
        <v/>
      </c>
      <c r="W279" s="121" t="str">
        <f t="shared" si="29"/>
        <v/>
      </c>
      <c r="X279" s="201" t="str" cm="1">
        <f t="array" ref="X279">IFERROR(_xlfn.IFS(L279=1,MIN(Q279,V279),L279=2,MIN(Q279,V279,W279),L279=4,MIN(MIN(Q279,V279)*K279,W279),L279=6,MIN(MIN(Q279,V279)*1/2,W279)),"")</f>
        <v/>
      </c>
      <c r="Y279" s="202" t="str" cm="1">
        <f t="array" ref="Y279">IFERROR(ROUNDDOWN(_xlfn.IFS(OR(L279=1,L279=2),X279*K279,L279=4,X279,L279=6,X279*2/3),-3),"")</f>
        <v/>
      </c>
      <c r="Z279" s="126"/>
      <c r="AA279" s="127"/>
      <c r="AB279" s="124" t="str">
        <f>IFERROR(ROUNDDOWN(IF(#REF!=1,X279*K279,IF(#REF!=2,X279*K279,IF(#REF!=3,X279*2/3,IF(#REF!=4,X279,IF(#REF!=5,X279*1/2,""))))),-3),"")</f>
        <v/>
      </c>
      <c r="AC279" s="124" t="str">
        <f t="shared" si="30"/>
        <v/>
      </c>
      <c r="AD279" s="128"/>
      <c r="AE279" s="129"/>
      <c r="AF279" s="130"/>
      <c r="AG279" s="119"/>
    </row>
    <row r="280" spans="1:33" s="4" customFormat="1" ht="30" hidden="1" customHeight="1" outlineLevel="3" x14ac:dyDescent="0.15">
      <c r="A280" s="114">
        <v>274</v>
      </c>
      <c r="B280" s="115"/>
      <c r="C280" s="116"/>
      <c r="D280" s="115"/>
      <c r="E280" s="117"/>
      <c r="F280" s="115"/>
      <c r="G280" s="115"/>
      <c r="H280" s="115"/>
      <c r="I280" s="118" t="str">
        <f>IFERROR(VLOOKUP(H280,事業区分!$B$9:$C$10,2,FALSE),"")</f>
        <v/>
      </c>
      <c r="J280" s="119"/>
      <c r="K280" s="120" t="str">
        <f>IFERROR(VLOOKUP(I280,補助率!$B$5:$C$5,2,FALSE),"")</f>
        <v/>
      </c>
      <c r="L280" s="120" t="str">
        <f>IFERROR(VLOOKUP(H280,事業区分!$B$9:$H$10,7,FALSE),"")</f>
        <v/>
      </c>
      <c r="M280" s="119"/>
      <c r="N280" s="115"/>
      <c r="O280" s="121"/>
      <c r="P280" s="121"/>
      <c r="Q280" s="122" t="str">
        <f t="shared" si="25"/>
        <v/>
      </c>
      <c r="R280" s="121"/>
      <c r="S280" s="121"/>
      <c r="T280" s="121" t="str">
        <f t="shared" si="26"/>
        <v/>
      </c>
      <c r="U280" s="123" t="str">
        <f t="shared" si="27"/>
        <v/>
      </c>
      <c r="V280" s="124" t="str">
        <f t="shared" si="28"/>
        <v/>
      </c>
      <c r="W280" s="121" t="str">
        <f t="shared" si="29"/>
        <v/>
      </c>
      <c r="X280" s="201" t="str" cm="1">
        <f t="array" ref="X280">IFERROR(_xlfn.IFS(L280=1,MIN(Q280,V280),L280=2,MIN(Q280,V280,W280),L280=4,MIN(MIN(Q280,V280)*K280,W280),L280=6,MIN(MIN(Q280,V280)*1/2,W280)),"")</f>
        <v/>
      </c>
      <c r="Y280" s="202" t="str" cm="1">
        <f t="array" ref="Y280">IFERROR(ROUNDDOWN(_xlfn.IFS(OR(L280=1,L280=2),X280*K280,L280=4,X280,L280=6,X280*2/3),-3),"")</f>
        <v/>
      </c>
      <c r="Z280" s="126"/>
      <c r="AA280" s="127"/>
      <c r="AB280" s="124" t="str">
        <f>IFERROR(ROUNDDOWN(IF(#REF!=1,X280*K280,IF(#REF!=2,X280*K280,IF(#REF!=3,X280*2/3,IF(#REF!=4,X280,IF(#REF!=5,X280*1/2,""))))),-3),"")</f>
        <v/>
      </c>
      <c r="AC280" s="124" t="str">
        <f t="shared" si="30"/>
        <v/>
      </c>
      <c r="AD280" s="128"/>
      <c r="AE280" s="129"/>
      <c r="AF280" s="130"/>
      <c r="AG280" s="119"/>
    </row>
    <row r="281" spans="1:33" s="4" customFormat="1" ht="30" hidden="1" customHeight="1" outlineLevel="3" x14ac:dyDescent="0.15">
      <c r="A281" s="114">
        <v>275</v>
      </c>
      <c r="B281" s="115"/>
      <c r="C281" s="116"/>
      <c r="D281" s="115"/>
      <c r="E281" s="117"/>
      <c r="F281" s="115"/>
      <c r="G281" s="115"/>
      <c r="H281" s="115"/>
      <c r="I281" s="118" t="str">
        <f>IFERROR(VLOOKUP(H281,事業区分!$B$9:$C$10,2,FALSE),"")</f>
        <v/>
      </c>
      <c r="J281" s="119"/>
      <c r="K281" s="120" t="str">
        <f>IFERROR(VLOOKUP(I281,補助率!$B$5:$C$5,2,FALSE),"")</f>
        <v/>
      </c>
      <c r="L281" s="120" t="str">
        <f>IFERROR(VLOOKUP(H281,事業区分!$B$9:$H$10,7,FALSE),"")</f>
        <v/>
      </c>
      <c r="M281" s="119"/>
      <c r="N281" s="115"/>
      <c r="O281" s="121"/>
      <c r="P281" s="121"/>
      <c r="Q281" s="122" t="str">
        <f t="shared" si="25"/>
        <v/>
      </c>
      <c r="R281" s="121"/>
      <c r="S281" s="121"/>
      <c r="T281" s="121" t="str">
        <f t="shared" si="26"/>
        <v/>
      </c>
      <c r="U281" s="123" t="str">
        <f t="shared" si="27"/>
        <v/>
      </c>
      <c r="V281" s="124" t="str">
        <f t="shared" si="28"/>
        <v/>
      </c>
      <c r="W281" s="121" t="str">
        <f t="shared" si="29"/>
        <v/>
      </c>
      <c r="X281" s="201" t="str" cm="1">
        <f t="array" ref="X281">IFERROR(_xlfn.IFS(L281=1,MIN(Q281,V281),L281=2,MIN(Q281,V281,W281),L281=4,MIN(MIN(Q281,V281)*K281,W281),L281=6,MIN(MIN(Q281,V281)*1/2,W281)),"")</f>
        <v/>
      </c>
      <c r="Y281" s="202" t="str" cm="1">
        <f t="array" ref="Y281">IFERROR(ROUNDDOWN(_xlfn.IFS(OR(L281=1,L281=2),X281*K281,L281=4,X281,L281=6,X281*2/3),-3),"")</f>
        <v/>
      </c>
      <c r="Z281" s="126"/>
      <c r="AA281" s="127"/>
      <c r="AB281" s="124" t="str">
        <f>IFERROR(ROUNDDOWN(IF(#REF!=1,X281*K281,IF(#REF!=2,X281*K281,IF(#REF!=3,X281*2/3,IF(#REF!=4,X281,IF(#REF!=5,X281*1/2,""))))),-3),"")</f>
        <v/>
      </c>
      <c r="AC281" s="124" t="str">
        <f t="shared" si="30"/>
        <v/>
      </c>
      <c r="AD281" s="128"/>
      <c r="AE281" s="129"/>
      <c r="AF281" s="130"/>
      <c r="AG281" s="119"/>
    </row>
    <row r="282" spans="1:33" s="4" customFormat="1" ht="30" hidden="1" customHeight="1" outlineLevel="3" x14ac:dyDescent="0.15">
      <c r="A282" s="114">
        <v>276</v>
      </c>
      <c r="B282" s="115"/>
      <c r="C282" s="116"/>
      <c r="D282" s="115"/>
      <c r="E282" s="117"/>
      <c r="F282" s="115"/>
      <c r="G282" s="115"/>
      <c r="H282" s="115"/>
      <c r="I282" s="118" t="str">
        <f>IFERROR(VLOOKUP(H282,事業区分!$B$9:$C$10,2,FALSE),"")</f>
        <v/>
      </c>
      <c r="J282" s="119"/>
      <c r="K282" s="120" t="str">
        <f>IFERROR(VLOOKUP(I282,補助率!$B$5:$C$5,2,FALSE),"")</f>
        <v/>
      </c>
      <c r="L282" s="120" t="str">
        <f>IFERROR(VLOOKUP(H282,事業区分!$B$9:$H$10,7,FALSE),"")</f>
        <v/>
      </c>
      <c r="M282" s="119"/>
      <c r="N282" s="115"/>
      <c r="O282" s="121"/>
      <c r="P282" s="121"/>
      <c r="Q282" s="122" t="str">
        <f t="shared" si="25"/>
        <v/>
      </c>
      <c r="R282" s="121"/>
      <c r="S282" s="121"/>
      <c r="T282" s="121" t="str">
        <f t="shared" si="26"/>
        <v/>
      </c>
      <c r="U282" s="123" t="str">
        <f t="shared" si="27"/>
        <v/>
      </c>
      <c r="V282" s="124" t="str">
        <f t="shared" si="28"/>
        <v/>
      </c>
      <c r="W282" s="121" t="str">
        <f t="shared" si="29"/>
        <v/>
      </c>
      <c r="X282" s="201" t="str" cm="1">
        <f t="array" ref="X282">IFERROR(_xlfn.IFS(L282=1,MIN(Q282,V282),L282=2,MIN(Q282,V282,W282),L282=4,MIN(MIN(Q282,V282)*K282,W282),L282=6,MIN(MIN(Q282,V282)*1/2,W282)),"")</f>
        <v/>
      </c>
      <c r="Y282" s="202" t="str" cm="1">
        <f t="array" ref="Y282">IFERROR(ROUNDDOWN(_xlfn.IFS(OR(L282=1,L282=2),X282*K282,L282=4,X282,L282=6,X282*2/3),-3),"")</f>
        <v/>
      </c>
      <c r="Z282" s="126"/>
      <c r="AA282" s="127"/>
      <c r="AB282" s="124" t="str">
        <f>IFERROR(ROUNDDOWN(IF(#REF!=1,X282*K282,IF(#REF!=2,X282*K282,IF(#REF!=3,X282*2/3,IF(#REF!=4,X282,IF(#REF!=5,X282*1/2,""))))),-3),"")</f>
        <v/>
      </c>
      <c r="AC282" s="124" t="str">
        <f t="shared" si="30"/>
        <v/>
      </c>
      <c r="AD282" s="128"/>
      <c r="AE282" s="129"/>
      <c r="AF282" s="130"/>
      <c r="AG282" s="119"/>
    </row>
    <row r="283" spans="1:33" s="4" customFormat="1" ht="30" hidden="1" customHeight="1" outlineLevel="3" x14ac:dyDescent="0.15">
      <c r="A283" s="114">
        <v>277</v>
      </c>
      <c r="B283" s="115"/>
      <c r="C283" s="116"/>
      <c r="D283" s="115"/>
      <c r="E283" s="117"/>
      <c r="F283" s="115"/>
      <c r="G283" s="115"/>
      <c r="H283" s="115"/>
      <c r="I283" s="118" t="str">
        <f>IFERROR(VLOOKUP(H283,事業区分!$B$9:$C$10,2,FALSE),"")</f>
        <v/>
      </c>
      <c r="J283" s="119"/>
      <c r="K283" s="120" t="str">
        <f>IFERROR(VLOOKUP(I283,補助率!$B$5:$C$5,2,FALSE),"")</f>
        <v/>
      </c>
      <c r="L283" s="120" t="str">
        <f>IFERROR(VLOOKUP(H283,事業区分!$B$9:$H$10,7,FALSE),"")</f>
        <v/>
      </c>
      <c r="M283" s="119"/>
      <c r="N283" s="115"/>
      <c r="O283" s="121"/>
      <c r="P283" s="121"/>
      <c r="Q283" s="122" t="str">
        <f t="shared" si="25"/>
        <v/>
      </c>
      <c r="R283" s="121"/>
      <c r="S283" s="121"/>
      <c r="T283" s="121" t="str">
        <f t="shared" si="26"/>
        <v/>
      </c>
      <c r="U283" s="123" t="str">
        <f t="shared" si="27"/>
        <v/>
      </c>
      <c r="V283" s="124" t="str">
        <f t="shared" si="28"/>
        <v/>
      </c>
      <c r="W283" s="121" t="str">
        <f t="shared" si="29"/>
        <v/>
      </c>
      <c r="X283" s="201" t="str" cm="1">
        <f t="array" ref="X283">IFERROR(_xlfn.IFS(L283=1,MIN(Q283,V283),L283=2,MIN(Q283,V283,W283),L283=4,MIN(MIN(Q283,V283)*K283,W283),L283=6,MIN(MIN(Q283,V283)*1/2,W283)),"")</f>
        <v/>
      </c>
      <c r="Y283" s="202" t="str" cm="1">
        <f t="array" ref="Y283">IFERROR(ROUNDDOWN(_xlfn.IFS(OR(L283=1,L283=2),X283*K283,L283=4,X283,L283=6,X283*2/3),-3),"")</f>
        <v/>
      </c>
      <c r="Z283" s="126"/>
      <c r="AA283" s="127"/>
      <c r="AB283" s="124" t="str">
        <f>IFERROR(ROUNDDOWN(IF(#REF!=1,X283*K283,IF(#REF!=2,X283*K283,IF(#REF!=3,X283*2/3,IF(#REF!=4,X283,IF(#REF!=5,X283*1/2,""))))),-3),"")</f>
        <v/>
      </c>
      <c r="AC283" s="124" t="str">
        <f t="shared" si="30"/>
        <v/>
      </c>
      <c r="AD283" s="128"/>
      <c r="AE283" s="129"/>
      <c r="AF283" s="130"/>
      <c r="AG283" s="119"/>
    </row>
    <row r="284" spans="1:33" s="4" customFormat="1" ht="30" hidden="1" customHeight="1" outlineLevel="3" x14ac:dyDescent="0.15">
      <c r="A284" s="114">
        <v>278</v>
      </c>
      <c r="B284" s="115"/>
      <c r="C284" s="116"/>
      <c r="D284" s="115"/>
      <c r="E284" s="117"/>
      <c r="F284" s="115"/>
      <c r="G284" s="115"/>
      <c r="H284" s="115"/>
      <c r="I284" s="118" t="str">
        <f>IFERROR(VLOOKUP(H284,事業区分!$B$9:$C$10,2,FALSE),"")</f>
        <v/>
      </c>
      <c r="J284" s="119"/>
      <c r="K284" s="120" t="str">
        <f>IFERROR(VLOOKUP(I284,補助率!$B$5:$C$5,2,FALSE),"")</f>
        <v/>
      </c>
      <c r="L284" s="120" t="str">
        <f>IFERROR(VLOOKUP(H284,事業区分!$B$9:$H$10,7,FALSE),"")</f>
        <v/>
      </c>
      <c r="M284" s="119"/>
      <c r="N284" s="115"/>
      <c r="O284" s="121"/>
      <c r="P284" s="121"/>
      <c r="Q284" s="122" t="str">
        <f t="shared" si="25"/>
        <v/>
      </c>
      <c r="R284" s="121"/>
      <c r="S284" s="121"/>
      <c r="T284" s="121" t="str">
        <f t="shared" si="26"/>
        <v/>
      </c>
      <c r="U284" s="123" t="str">
        <f t="shared" si="27"/>
        <v/>
      </c>
      <c r="V284" s="124" t="str">
        <f t="shared" si="28"/>
        <v/>
      </c>
      <c r="W284" s="121" t="str">
        <f t="shared" si="29"/>
        <v/>
      </c>
      <c r="X284" s="201" t="str" cm="1">
        <f t="array" ref="X284">IFERROR(_xlfn.IFS(L284=1,MIN(Q284,V284),L284=2,MIN(Q284,V284,W284),L284=4,MIN(MIN(Q284,V284)*K284,W284),L284=6,MIN(MIN(Q284,V284)*1/2,W284)),"")</f>
        <v/>
      </c>
      <c r="Y284" s="202" t="str" cm="1">
        <f t="array" ref="Y284">IFERROR(ROUNDDOWN(_xlfn.IFS(OR(L284=1,L284=2),X284*K284,L284=4,X284,L284=6,X284*2/3),-3),"")</f>
        <v/>
      </c>
      <c r="Z284" s="126"/>
      <c r="AA284" s="127"/>
      <c r="AB284" s="124" t="str">
        <f>IFERROR(ROUNDDOWN(IF(#REF!=1,X284*K284,IF(#REF!=2,X284*K284,IF(#REF!=3,X284*2/3,IF(#REF!=4,X284,IF(#REF!=5,X284*1/2,""))))),-3),"")</f>
        <v/>
      </c>
      <c r="AC284" s="124" t="str">
        <f t="shared" si="30"/>
        <v/>
      </c>
      <c r="AD284" s="128"/>
      <c r="AE284" s="129"/>
      <c r="AF284" s="130"/>
      <c r="AG284" s="119"/>
    </row>
    <row r="285" spans="1:33" s="4" customFormat="1" ht="30" hidden="1" customHeight="1" outlineLevel="3" x14ac:dyDescent="0.15">
      <c r="A285" s="114">
        <v>279</v>
      </c>
      <c r="B285" s="115"/>
      <c r="C285" s="116"/>
      <c r="D285" s="115"/>
      <c r="E285" s="117"/>
      <c r="F285" s="115"/>
      <c r="G285" s="115"/>
      <c r="H285" s="115"/>
      <c r="I285" s="118" t="str">
        <f>IFERROR(VLOOKUP(H285,事業区分!$B$9:$C$10,2,FALSE),"")</f>
        <v/>
      </c>
      <c r="J285" s="119"/>
      <c r="K285" s="120" t="str">
        <f>IFERROR(VLOOKUP(I285,補助率!$B$5:$C$5,2,FALSE),"")</f>
        <v/>
      </c>
      <c r="L285" s="120" t="str">
        <f>IFERROR(VLOOKUP(H285,事業区分!$B$9:$H$10,7,FALSE),"")</f>
        <v/>
      </c>
      <c r="M285" s="119"/>
      <c r="N285" s="115"/>
      <c r="O285" s="121"/>
      <c r="P285" s="121"/>
      <c r="Q285" s="122" t="str">
        <f t="shared" si="25"/>
        <v/>
      </c>
      <c r="R285" s="121"/>
      <c r="S285" s="121"/>
      <c r="T285" s="121" t="str">
        <f t="shared" si="26"/>
        <v/>
      </c>
      <c r="U285" s="123" t="str">
        <f t="shared" si="27"/>
        <v/>
      </c>
      <c r="V285" s="124" t="str">
        <f t="shared" si="28"/>
        <v/>
      </c>
      <c r="W285" s="121" t="str">
        <f t="shared" si="29"/>
        <v/>
      </c>
      <c r="X285" s="201" t="str" cm="1">
        <f t="array" ref="X285">IFERROR(_xlfn.IFS(L285=1,MIN(Q285,V285),L285=2,MIN(Q285,V285,W285),L285=4,MIN(MIN(Q285,V285)*K285,W285),L285=6,MIN(MIN(Q285,V285)*1/2,W285)),"")</f>
        <v/>
      </c>
      <c r="Y285" s="202" t="str" cm="1">
        <f t="array" ref="Y285">IFERROR(ROUNDDOWN(_xlfn.IFS(OR(L285=1,L285=2),X285*K285,L285=4,X285,L285=6,X285*2/3),-3),"")</f>
        <v/>
      </c>
      <c r="Z285" s="126"/>
      <c r="AA285" s="127"/>
      <c r="AB285" s="124" t="str">
        <f>IFERROR(ROUNDDOWN(IF(#REF!=1,X285*K285,IF(#REF!=2,X285*K285,IF(#REF!=3,X285*2/3,IF(#REF!=4,X285,IF(#REF!=5,X285*1/2,""))))),-3),"")</f>
        <v/>
      </c>
      <c r="AC285" s="124" t="str">
        <f t="shared" si="30"/>
        <v/>
      </c>
      <c r="AD285" s="128"/>
      <c r="AE285" s="129"/>
      <c r="AF285" s="130"/>
      <c r="AG285" s="119"/>
    </row>
    <row r="286" spans="1:33" s="4" customFormat="1" ht="30" hidden="1" customHeight="1" outlineLevel="3" x14ac:dyDescent="0.15">
      <c r="A286" s="114">
        <v>280</v>
      </c>
      <c r="B286" s="115"/>
      <c r="C286" s="116"/>
      <c r="D286" s="115"/>
      <c r="E286" s="117"/>
      <c r="F286" s="115"/>
      <c r="G286" s="115"/>
      <c r="H286" s="115"/>
      <c r="I286" s="118" t="str">
        <f>IFERROR(VLOOKUP(H286,事業区分!$B$9:$C$10,2,FALSE),"")</f>
        <v/>
      </c>
      <c r="J286" s="119"/>
      <c r="K286" s="120" t="str">
        <f>IFERROR(VLOOKUP(I286,補助率!$B$5:$C$5,2,FALSE),"")</f>
        <v/>
      </c>
      <c r="L286" s="120" t="str">
        <f>IFERROR(VLOOKUP(H286,事業区分!$B$9:$H$10,7,FALSE),"")</f>
        <v/>
      </c>
      <c r="M286" s="119"/>
      <c r="N286" s="115"/>
      <c r="O286" s="121"/>
      <c r="P286" s="121"/>
      <c r="Q286" s="122" t="str">
        <f t="shared" si="25"/>
        <v/>
      </c>
      <c r="R286" s="121"/>
      <c r="S286" s="121"/>
      <c r="T286" s="121" t="str">
        <f t="shared" si="26"/>
        <v/>
      </c>
      <c r="U286" s="123" t="str">
        <f t="shared" si="27"/>
        <v/>
      </c>
      <c r="V286" s="124" t="str">
        <f t="shared" si="28"/>
        <v/>
      </c>
      <c r="W286" s="121" t="str">
        <f t="shared" si="29"/>
        <v/>
      </c>
      <c r="X286" s="201" t="str" cm="1">
        <f t="array" ref="X286">IFERROR(_xlfn.IFS(L286=1,MIN(Q286,V286),L286=2,MIN(Q286,V286,W286),L286=4,MIN(MIN(Q286,V286)*K286,W286),L286=6,MIN(MIN(Q286,V286)*1/2,W286)),"")</f>
        <v/>
      </c>
      <c r="Y286" s="202" t="str" cm="1">
        <f t="array" ref="Y286">IFERROR(ROUNDDOWN(_xlfn.IFS(OR(L286=1,L286=2),X286*K286,L286=4,X286,L286=6,X286*2/3),-3),"")</f>
        <v/>
      </c>
      <c r="Z286" s="126"/>
      <c r="AA286" s="127"/>
      <c r="AB286" s="124" t="str">
        <f>IFERROR(ROUNDDOWN(IF(#REF!=1,X286*K286,IF(#REF!=2,X286*K286,IF(#REF!=3,X286*2/3,IF(#REF!=4,X286,IF(#REF!=5,X286*1/2,""))))),-3),"")</f>
        <v/>
      </c>
      <c r="AC286" s="124" t="str">
        <f t="shared" si="30"/>
        <v/>
      </c>
      <c r="AD286" s="128"/>
      <c r="AE286" s="129"/>
      <c r="AF286" s="130"/>
      <c r="AG286" s="119"/>
    </row>
    <row r="287" spans="1:33" s="4" customFormat="1" ht="30" hidden="1" customHeight="1" outlineLevel="3" x14ac:dyDescent="0.15">
      <c r="A287" s="114">
        <v>281</v>
      </c>
      <c r="B287" s="115"/>
      <c r="C287" s="116"/>
      <c r="D287" s="115"/>
      <c r="E287" s="117"/>
      <c r="F287" s="115"/>
      <c r="G287" s="115"/>
      <c r="H287" s="115"/>
      <c r="I287" s="118" t="str">
        <f>IFERROR(VLOOKUP(H287,事業区分!$B$9:$C$10,2,FALSE),"")</f>
        <v/>
      </c>
      <c r="J287" s="119"/>
      <c r="K287" s="120" t="str">
        <f>IFERROR(VLOOKUP(I287,補助率!$B$5:$C$5,2,FALSE),"")</f>
        <v/>
      </c>
      <c r="L287" s="120" t="str">
        <f>IFERROR(VLOOKUP(H287,事業区分!$B$9:$H$10,7,FALSE),"")</f>
        <v/>
      </c>
      <c r="M287" s="119"/>
      <c r="N287" s="115"/>
      <c r="O287" s="121"/>
      <c r="P287" s="121"/>
      <c r="Q287" s="122" t="str">
        <f t="shared" si="25"/>
        <v/>
      </c>
      <c r="R287" s="121"/>
      <c r="S287" s="121"/>
      <c r="T287" s="121" t="str">
        <f t="shared" si="26"/>
        <v/>
      </c>
      <c r="U287" s="123" t="str">
        <f t="shared" si="27"/>
        <v/>
      </c>
      <c r="V287" s="124" t="str">
        <f t="shared" si="28"/>
        <v/>
      </c>
      <c r="W287" s="121" t="str">
        <f t="shared" si="29"/>
        <v/>
      </c>
      <c r="X287" s="201" t="str" cm="1">
        <f t="array" ref="X287">IFERROR(_xlfn.IFS(L287=1,MIN(Q287,V287),L287=2,MIN(Q287,V287,W287),L287=4,MIN(MIN(Q287,V287)*K287,W287),L287=6,MIN(MIN(Q287,V287)*1/2,W287)),"")</f>
        <v/>
      </c>
      <c r="Y287" s="202" t="str" cm="1">
        <f t="array" ref="Y287">IFERROR(ROUNDDOWN(_xlfn.IFS(OR(L287=1,L287=2),X287*K287,L287=4,X287,L287=6,X287*2/3),-3),"")</f>
        <v/>
      </c>
      <c r="Z287" s="126"/>
      <c r="AA287" s="127"/>
      <c r="AB287" s="124" t="str">
        <f>IFERROR(ROUNDDOWN(IF(#REF!=1,X287*K287,IF(#REF!=2,X287*K287,IF(#REF!=3,X287*2/3,IF(#REF!=4,X287,IF(#REF!=5,X287*1/2,""))))),-3),"")</f>
        <v/>
      </c>
      <c r="AC287" s="124" t="str">
        <f t="shared" si="30"/>
        <v/>
      </c>
      <c r="AD287" s="128"/>
      <c r="AE287" s="129"/>
      <c r="AF287" s="130"/>
      <c r="AG287" s="119"/>
    </row>
    <row r="288" spans="1:33" s="4" customFormat="1" ht="30" hidden="1" customHeight="1" outlineLevel="3" x14ac:dyDescent="0.15">
      <c r="A288" s="114">
        <v>282</v>
      </c>
      <c r="B288" s="115"/>
      <c r="C288" s="116"/>
      <c r="D288" s="115"/>
      <c r="E288" s="117"/>
      <c r="F288" s="115"/>
      <c r="G288" s="115"/>
      <c r="H288" s="115"/>
      <c r="I288" s="118" t="str">
        <f>IFERROR(VLOOKUP(H288,事業区分!$B$9:$C$10,2,FALSE),"")</f>
        <v/>
      </c>
      <c r="J288" s="119"/>
      <c r="K288" s="120" t="str">
        <f>IFERROR(VLOOKUP(I288,補助率!$B$5:$C$5,2,FALSE),"")</f>
        <v/>
      </c>
      <c r="L288" s="120" t="str">
        <f>IFERROR(VLOOKUP(H288,事業区分!$B$9:$H$10,7,FALSE),"")</f>
        <v/>
      </c>
      <c r="M288" s="119"/>
      <c r="N288" s="115"/>
      <c r="O288" s="121"/>
      <c r="P288" s="121"/>
      <c r="Q288" s="122" t="str">
        <f t="shared" si="25"/>
        <v/>
      </c>
      <c r="R288" s="121"/>
      <c r="S288" s="121"/>
      <c r="T288" s="121" t="str">
        <f t="shared" si="26"/>
        <v/>
      </c>
      <c r="U288" s="123" t="str">
        <f t="shared" si="27"/>
        <v/>
      </c>
      <c r="V288" s="124" t="str">
        <f t="shared" si="28"/>
        <v/>
      </c>
      <c r="W288" s="121" t="str">
        <f t="shared" si="29"/>
        <v/>
      </c>
      <c r="X288" s="201" t="str" cm="1">
        <f t="array" ref="X288">IFERROR(_xlfn.IFS(L288=1,MIN(Q288,V288),L288=2,MIN(Q288,V288,W288),L288=4,MIN(MIN(Q288,V288)*K288,W288),L288=6,MIN(MIN(Q288,V288)*1/2,W288)),"")</f>
        <v/>
      </c>
      <c r="Y288" s="202" t="str" cm="1">
        <f t="array" ref="Y288">IFERROR(ROUNDDOWN(_xlfn.IFS(OR(L288=1,L288=2),X288*K288,L288=4,X288,L288=6,X288*2/3),-3),"")</f>
        <v/>
      </c>
      <c r="Z288" s="126"/>
      <c r="AA288" s="127"/>
      <c r="AB288" s="124" t="str">
        <f>IFERROR(ROUNDDOWN(IF(#REF!=1,X288*K288,IF(#REF!=2,X288*K288,IF(#REF!=3,X288*2/3,IF(#REF!=4,X288,IF(#REF!=5,X288*1/2,""))))),-3),"")</f>
        <v/>
      </c>
      <c r="AC288" s="124" t="str">
        <f t="shared" si="30"/>
        <v/>
      </c>
      <c r="AD288" s="128"/>
      <c r="AE288" s="129"/>
      <c r="AF288" s="130"/>
      <c r="AG288" s="119"/>
    </row>
    <row r="289" spans="1:33" s="4" customFormat="1" ht="30" hidden="1" customHeight="1" outlineLevel="3" x14ac:dyDescent="0.15">
      <c r="A289" s="114">
        <v>283</v>
      </c>
      <c r="B289" s="115"/>
      <c r="C289" s="116"/>
      <c r="D289" s="115"/>
      <c r="E289" s="117"/>
      <c r="F289" s="115"/>
      <c r="G289" s="115"/>
      <c r="H289" s="115"/>
      <c r="I289" s="118" t="str">
        <f>IFERROR(VLOOKUP(H289,事業区分!$B$9:$C$10,2,FALSE),"")</f>
        <v/>
      </c>
      <c r="J289" s="119"/>
      <c r="K289" s="120" t="str">
        <f>IFERROR(VLOOKUP(I289,補助率!$B$5:$C$5,2,FALSE),"")</f>
        <v/>
      </c>
      <c r="L289" s="120" t="str">
        <f>IFERROR(VLOOKUP(H289,事業区分!$B$9:$H$10,7,FALSE),"")</f>
        <v/>
      </c>
      <c r="M289" s="119"/>
      <c r="N289" s="115"/>
      <c r="O289" s="121"/>
      <c r="P289" s="121"/>
      <c r="Q289" s="122" t="str">
        <f t="shared" si="25"/>
        <v/>
      </c>
      <c r="R289" s="121"/>
      <c r="S289" s="121"/>
      <c r="T289" s="121" t="str">
        <f t="shared" si="26"/>
        <v/>
      </c>
      <c r="U289" s="123" t="str">
        <f t="shared" si="27"/>
        <v/>
      </c>
      <c r="V289" s="124" t="str">
        <f t="shared" si="28"/>
        <v/>
      </c>
      <c r="W289" s="121" t="str">
        <f t="shared" si="29"/>
        <v/>
      </c>
      <c r="X289" s="201" t="str" cm="1">
        <f t="array" ref="X289">IFERROR(_xlfn.IFS(L289=1,MIN(Q289,V289),L289=2,MIN(Q289,V289,W289),L289=4,MIN(MIN(Q289,V289)*K289,W289),L289=6,MIN(MIN(Q289,V289)*1/2,W289)),"")</f>
        <v/>
      </c>
      <c r="Y289" s="202" t="str" cm="1">
        <f t="array" ref="Y289">IFERROR(ROUNDDOWN(_xlfn.IFS(OR(L289=1,L289=2),X289*K289,L289=4,X289,L289=6,X289*2/3),-3),"")</f>
        <v/>
      </c>
      <c r="Z289" s="126"/>
      <c r="AA289" s="127"/>
      <c r="AB289" s="124" t="str">
        <f>IFERROR(ROUNDDOWN(IF(#REF!=1,X289*K289,IF(#REF!=2,X289*K289,IF(#REF!=3,X289*2/3,IF(#REF!=4,X289,IF(#REF!=5,X289*1/2,""))))),-3),"")</f>
        <v/>
      </c>
      <c r="AC289" s="124" t="str">
        <f t="shared" si="30"/>
        <v/>
      </c>
      <c r="AD289" s="128"/>
      <c r="AE289" s="129"/>
      <c r="AF289" s="130"/>
      <c r="AG289" s="119"/>
    </row>
    <row r="290" spans="1:33" s="4" customFormat="1" ht="30" hidden="1" customHeight="1" outlineLevel="3" x14ac:dyDescent="0.15">
      <c r="A290" s="114">
        <v>284</v>
      </c>
      <c r="B290" s="115"/>
      <c r="C290" s="116"/>
      <c r="D290" s="115"/>
      <c r="E290" s="117"/>
      <c r="F290" s="115"/>
      <c r="G290" s="115"/>
      <c r="H290" s="115"/>
      <c r="I290" s="118" t="str">
        <f>IFERROR(VLOOKUP(H290,事業区分!$B$9:$C$10,2,FALSE),"")</f>
        <v/>
      </c>
      <c r="J290" s="119"/>
      <c r="K290" s="120" t="str">
        <f>IFERROR(VLOOKUP(I290,補助率!$B$5:$C$5,2,FALSE),"")</f>
        <v/>
      </c>
      <c r="L290" s="120" t="str">
        <f>IFERROR(VLOOKUP(H290,事業区分!$B$9:$H$10,7,FALSE),"")</f>
        <v/>
      </c>
      <c r="M290" s="119"/>
      <c r="N290" s="115"/>
      <c r="O290" s="121"/>
      <c r="P290" s="121"/>
      <c r="Q290" s="122" t="str">
        <f t="shared" si="25"/>
        <v/>
      </c>
      <c r="R290" s="121"/>
      <c r="S290" s="121"/>
      <c r="T290" s="121" t="str">
        <f t="shared" si="26"/>
        <v/>
      </c>
      <c r="U290" s="123" t="str">
        <f t="shared" si="27"/>
        <v/>
      </c>
      <c r="V290" s="124" t="str">
        <f t="shared" si="28"/>
        <v/>
      </c>
      <c r="W290" s="121" t="str">
        <f t="shared" si="29"/>
        <v/>
      </c>
      <c r="X290" s="201" t="str" cm="1">
        <f t="array" ref="X290">IFERROR(_xlfn.IFS(L290=1,MIN(Q290,V290),L290=2,MIN(Q290,V290,W290),L290=4,MIN(MIN(Q290,V290)*K290,W290),L290=6,MIN(MIN(Q290,V290)*1/2,W290)),"")</f>
        <v/>
      </c>
      <c r="Y290" s="202" t="str" cm="1">
        <f t="array" ref="Y290">IFERROR(ROUNDDOWN(_xlfn.IFS(OR(L290=1,L290=2),X290*K290,L290=4,X290,L290=6,X290*2/3),-3),"")</f>
        <v/>
      </c>
      <c r="Z290" s="126"/>
      <c r="AA290" s="127"/>
      <c r="AB290" s="124" t="str">
        <f>IFERROR(ROUNDDOWN(IF(#REF!=1,X290*K290,IF(#REF!=2,X290*K290,IF(#REF!=3,X290*2/3,IF(#REF!=4,X290,IF(#REF!=5,X290*1/2,""))))),-3),"")</f>
        <v/>
      </c>
      <c r="AC290" s="124" t="str">
        <f t="shared" si="30"/>
        <v/>
      </c>
      <c r="AD290" s="128"/>
      <c r="AE290" s="129"/>
      <c r="AF290" s="130"/>
      <c r="AG290" s="119"/>
    </row>
    <row r="291" spans="1:33" s="4" customFormat="1" ht="30" hidden="1" customHeight="1" outlineLevel="3" x14ac:dyDescent="0.15">
      <c r="A291" s="114">
        <v>285</v>
      </c>
      <c r="B291" s="115"/>
      <c r="C291" s="116"/>
      <c r="D291" s="115"/>
      <c r="E291" s="117"/>
      <c r="F291" s="115"/>
      <c r="G291" s="115"/>
      <c r="H291" s="115"/>
      <c r="I291" s="118" t="str">
        <f>IFERROR(VLOOKUP(H291,事業区分!$B$9:$C$10,2,FALSE),"")</f>
        <v/>
      </c>
      <c r="J291" s="119"/>
      <c r="K291" s="120" t="str">
        <f>IFERROR(VLOOKUP(I291,補助率!$B$5:$C$5,2,FALSE),"")</f>
        <v/>
      </c>
      <c r="L291" s="120" t="str">
        <f>IFERROR(VLOOKUP(H291,事業区分!$B$9:$H$10,7,FALSE),"")</f>
        <v/>
      </c>
      <c r="M291" s="119"/>
      <c r="N291" s="115"/>
      <c r="O291" s="121"/>
      <c r="P291" s="121"/>
      <c r="Q291" s="122" t="str">
        <f t="shared" si="25"/>
        <v/>
      </c>
      <c r="R291" s="121"/>
      <c r="S291" s="121"/>
      <c r="T291" s="121" t="str">
        <f t="shared" si="26"/>
        <v/>
      </c>
      <c r="U291" s="123" t="str">
        <f t="shared" si="27"/>
        <v/>
      </c>
      <c r="V291" s="124" t="str">
        <f t="shared" si="28"/>
        <v/>
      </c>
      <c r="W291" s="121" t="str">
        <f t="shared" si="29"/>
        <v/>
      </c>
      <c r="X291" s="201" t="str" cm="1">
        <f t="array" ref="X291">IFERROR(_xlfn.IFS(L291=1,MIN(Q291,V291),L291=2,MIN(Q291,V291,W291),L291=4,MIN(MIN(Q291,V291)*K291,W291),L291=6,MIN(MIN(Q291,V291)*1/2,W291)),"")</f>
        <v/>
      </c>
      <c r="Y291" s="202" t="str" cm="1">
        <f t="array" ref="Y291">IFERROR(ROUNDDOWN(_xlfn.IFS(OR(L291=1,L291=2),X291*K291,L291=4,X291,L291=6,X291*2/3),-3),"")</f>
        <v/>
      </c>
      <c r="Z291" s="126"/>
      <c r="AA291" s="127"/>
      <c r="AB291" s="124" t="str">
        <f>IFERROR(ROUNDDOWN(IF(#REF!=1,X291*K291,IF(#REF!=2,X291*K291,IF(#REF!=3,X291*2/3,IF(#REF!=4,X291,IF(#REF!=5,X291*1/2,""))))),-3),"")</f>
        <v/>
      </c>
      <c r="AC291" s="124" t="str">
        <f t="shared" si="30"/>
        <v/>
      </c>
      <c r="AD291" s="128"/>
      <c r="AE291" s="129"/>
      <c r="AF291" s="130"/>
      <c r="AG291" s="119"/>
    </row>
    <row r="292" spans="1:33" s="4" customFormat="1" ht="30" hidden="1" customHeight="1" outlineLevel="3" x14ac:dyDescent="0.15">
      <c r="A292" s="114">
        <v>286</v>
      </c>
      <c r="B292" s="115"/>
      <c r="C292" s="116"/>
      <c r="D292" s="115"/>
      <c r="E292" s="117"/>
      <c r="F292" s="115"/>
      <c r="G292" s="115"/>
      <c r="H292" s="115"/>
      <c r="I292" s="118" t="str">
        <f>IFERROR(VLOOKUP(H292,事業区分!$B$9:$C$10,2,FALSE),"")</f>
        <v/>
      </c>
      <c r="J292" s="119"/>
      <c r="K292" s="120" t="str">
        <f>IFERROR(VLOOKUP(I292,補助率!$B$5:$C$5,2,FALSE),"")</f>
        <v/>
      </c>
      <c r="L292" s="120" t="str">
        <f>IFERROR(VLOOKUP(H292,事業区分!$B$9:$H$10,7,FALSE),"")</f>
        <v/>
      </c>
      <c r="M292" s="119"/>
      <c r="N292" s="115"/>
      <c r="O292" s="121"/>
      <c r="P292" s="121"/>
      <c r="Q292" s="122" t="str">
        <f t="shared" si="25"/>
        <v/>
      </c>
      <c r="R292" s="121"/>
      <c r="S292" s="121"/>
      <c r="T292" s="121" t="str">
        <f t="shared" si="26"/>
        <v/>
      </c>
      <c r="U292" s="123" t="str">
        <f t="shared" si="27"/>
        <v/>
      </c>
      <c r="V292" s="124" t="str">
        <f t="shared" si="28"/>
        <v/>
      </c>
      <c r="W292" s="121" t="str">
        <f t="shared" si="29"/>
        <v/>
      </c>
      <c r="X292" s="201" t="str" cm="1">
        <f t="array" ref="X292">IFERROR(_xlfn.IFS(L292=1,MIN(Q292,V292),L292=2,MIN(Q292,V292,W292),L292=4,MIN(MIN(Q292,V292)*K292,W292),L292=6,MIN(MIN(Q292,V292)*1/2,W292)),"")</f>
        <v/>
      </c>
      <c r="Y292" s="202" t="str" cm="1">
        <f t="array" ref="Y292">IFERROR(ROUNDDOWN(_xlfn.IFS(OR(L292=1,L292=2),X292*K292,L292=4,X292,L292=6,X292*2/3),-3),"")</f>
        <v/>
      </c>
      <c r="Z292" s="126"/>
      <c r="AA292" s="127"/>
      <c r="AB292" s="124" t="str">
        <f>IFERROR(ROUNDDOWN(IF(#REF!=1,X292*K292,IF(#REF!=2,X292*K292,IF(#REF!=3,X292*2/3,IF(#REF!=4,X292,IF(#REF!=5,X292*1/2,""))))),-3),"")</f>
        <v/>
      </c>
      <c r="AC292" s="124" t="str">
        <f t="shared" si="30"/>
        <v/>
      </c>
      <c r="AD292" s="128"/>
      <c r="AE292" s="129"/>
      <c r="AF292" s="130"/>
      <c r="AG292" s="119"/>
    </row>
    <row r="293" spans="1:33" s="4" customFormat="1" ht="30" hidden="1" customHeight="1" outlineLevel="3" x14ac:dyDescent="0.15">
      <c r="A293" s="114">
        <v>287</v>
      </c>
      <c r="B293" s="115"/>
      <c r="C293" s="116"/>
      <c r="D293" s="115"/>
      <c r="E293" s="117"/>
      <c r="F293" s="115"/>
      <c r="G293" s="115"/>
      <c r="H293" s="115"/>
      <c r="I293" s="118" t="str">
        <f>IFERROR(VLOOKUP(H293,事業区分!$B$9:$C$10,2,FALSE),"")</f>
        <v/>
      </c>
      <c r="J293" s="119"/>
      <c r="K293" s="120" t="str">
        <f>IFERROR(VLOOKUP(I293,補助率!$B$5:$C$5,2,FALSE),"")</f>
        <v/>
      </c>
      <c r="L293" s="120" t="str">
        <f>IFERROR(VLOOKUP(H293,事業区分!$B$9:$H$10,7,FALSE),"")</f>
        <v/>
      </c>
      <c r="M293" s="119"/>
      <c r="N293" s="115"/>
      <c r="O293" s="121"/>
      <c r="P293" s="121"/>
      <c r="Q293" s="122" t="str">
        <f t="shared" si="25"/>
        <v/>
      </c>
      <c r="R293" s="121"/>
      <c r="S293" s="121"/>
      <c r="T293" s="121" t="str">
        <f t="shared" si="26"/>
        <v/>
      </c>
      <c r="U293" s="123" t="str">
        <f t="shared" si="27"/>
        <v/>
      </c>
      <c r="V293" s="124" t="str">
        <f t="shared" si="28"/>
        <v/>
      </c>
      <c r="W293" s="121" t="str">
        <f t="shared" si="29"/>
        <v/>
      </c>
      <c r="X293" s="201" t="str" cm="1">
        <f t="array" ref="X293">IFERROR(_xlfn.IFS(L293=1,MIN(Q293,V293),L293=2,MIN(Q293,V293,W293),L293=4,MIN(MIN(Q293,V293)*K293,W293),L293=6,MIN(MIN(Q293,V293)*1/2,W293)),"")</f>
        <v/>
      </c>
      <c r="Y293" s="202" t="str" cm="1">
        <f t="array" ref="Y293">IFERROR(ROUNDDOWN(_xlfn.IFS(OR(L293=1,L293=2),X293*K293,L293=4,X293,L293=6,X293*2/3),-3),"")</f>
        <v/>
      </c>
      <c r="Z293" s="126"/>
      <c r="AA293" s="127"/>
      <c r="AB293" s="124" t="str">
        <f>IFERROR(ROUNDDOWN(IF(#REF!=1,X293*K293,IF(#REF!=2,X293*K293,IF(#REF!=3,X293*2/3,IF(#REF!=4,X293,IF(#REF!=5,X293*1/2,""))))),-3),"")</f>
        <v/>
      </c>
      <c r="AC293" s="124" t="str">
        <f t="shared" si="30"/>
        <v/>
      </c>
      <c r="AD293" s="128"/>
      <c r="AE293" s="129"/>
      <c r="AF293" s="130"/>
      <c r="AG293" s="119"/>
    </row>
    <row r="294" spans="1:33" s="4" customFormat="1" ht="30" hidden="1" customHeight="1" outlineLevel="3" x14ac:dyDescent="0.15">
      <c r="A294" s="114">
        <v>288</v>
      </c>
      <c r="B294" s="115"/>
      <c r="C294" s="116"/>
      <c r="D294" s="115"/>
      <c r="E294" s="117"/>
      <c r="F294" s="115"/>
      <c r="G294" s="115"/>
      <c r="H294" s="115"/>
      <c r="I294" s="118" t="str">
        <f>IFERROR(VLOOKUP(H294,事業区分!$B$9:$C$10,2,FALSE),"")</f>
        <v/>
      </c>
      <c r="J294" s="119"/>
      <c r="K294" s="120" t="str">
        <f>IFERROR(VLOOKUP(I294,補助率!$B$5:$C$5,2,FALSE),"")</f>
        <v/>
      </c>
      <c r="L294" s="120" t="str">
        <f>IFERROR(VLOOKUP(H294,事業区分!$B$9:$H$10,7,FALSE),"")</f>
        <v/>
      </c>
      <c r="M294" s="119"/>
      <c r="N294" s="115"/>
      <c r="O294" s="121"/>
      <c r="P294" s="121"/>
      <c r="Q294" s="122" t="str">
        <f t="shared" si="25"/>
        <v/>
      </c>
      <c r="R294" s="121"/>
      <c r="S294" s="121"/>
      <c r="T294" s="121" t="str">
        <f t="shared" si="26"/>
        <v/>
      </c>
      <c r="U294" s="123" t="str">
        <f t="shared" si="27"/>
        <v/>
      </c>
      <c r="V294" s="124" t="str">
        <f t="shared" si="28"/>
        <v/>
      </c>
      <c r="W294" s="121" t="str">
        <f t="shared" si="29"/>
        <v/>
      </c>
      <c r="X294" s="201" t="str" cm="1">
        <f t="array" ref="X294">IFERROR(_xlfn.IFS(L294=1,MIN(Q294,V294),L294=2,MIN(Q294,V294,W294),L294=4,MIN(MIN(Q294,V294)*K294,W294),L294=6,MIN(MIN(Q294,V294)*1/2,W294)),"")</f>
        <v/>
      </c>
      <c r="Y294" s="202" t="str" cm="1">
        <f t="array" ref="Y294">IFERROR(ROUNDDOWN(_xlfn.IFS(OR(L294=1,L294=2),X294*K294,L294=4,X294,L294=6,X294*2/3),-3),"")</f>
        <v/>
      </c>
      <c r="Z294" s="126"/>
      <c r="AA294" s="127"/>
      <c r="AB294" s="124" t="str">
        <f>IFERROR(ROUNDDOWN(IF(#REF!=1,X294*K294,IF(#REF!=2,X294*K294,IF(#REF!=3,X294*2/3,IF(#REF!=4,X294,IF(#REF!=5,X294*1/2,""))))),-3),"")</f>
        <v/>
      </c>
      <c r="AC294" s="124" t="str">
        <f t="shared" si="30"/>
        <v/>
      </c>
      <c r="AD294" s="128"/>
      <c r="AE294" s="129"/>
      <c r="AF294" s="130"/>
      <c r="AG294" s="119"/>
    </row>
    <row r="295" spans="1:33" s="4" customFormat="1" ht="30" hidden="1" customHeight="1" outlineLevel="3" x14ac:dyDescent="0.15">
      <c r="A295" s="114">
        <v>289</v>
      </c>
      <c r="B295" s="115"/>
      <c r="C295" s="116"/>
      <c r="D295" s="115"/>
      <c r="E295" s="117"/>
      <c r="F295" s="115"/>
      <c r="G295" s="115"/>
      <c r="H295" s="115"/>
      <c r="I295" s="118" t="str">
        <f>IFERROR(VLOOKUP(H295,事業区分!$B$9:$C$10,2,FALSE),"")</f>
        <v/>
      </c>
      <c r="J295" s="119"/>
      <c r="K295" s="120" t="str">
        <f>IFERROR(VLOOKUP(I295,補助率!$B$5:$C$5,2,FALSE),"")</f>
        <v/>
      </c>
      <c r="L295" s="120" t="str">
        <f>IFERROR(VLOOKUP(H295,事業区分!$B$9:$H$10,7,FALSE),"")</f>
        <v/>
      </c>
      <c r="M295" s="119"/>
      <c r="N295" s="115"/>
      <c r="O295" s="121"/>
      <c r="P295" s="121"/>
      <c r="Q295" s="122" t="str">
        <f t="shared" si="25"/>
        <v/>
      </c>
      <c r="R295" s="121"/>
      <c r="S295" s="121"/>
      <c r="T295" s="121" t="str">
        <f t="shared" si="26"/>
        <v/>
      </c>
      <c r="U295" s="123" t="str">
        <f t="shared" si="27"/>
        <v/>
      </c>
      <c r="V295" s="124" t="str">
        <f t="shared" si="28"/>
        <v/>
      </c>
      <c r="W295" s="121" t="str">
        <f t="shared" si="29"/>
        <v/>
      </c>
      <c r="X295" s="201" t="str" cm="1">
        <f t="array" ref="X295">IFERROR(_xlfn.IFS(L295=1,MIN(Q295,V295),L295=2,MIN(Q295,V295,W295),L295=4,MIN(MIN(Q295,V295)*K295,W295),L295=6,MIN(MIN(Q295,V295)*1/2,W295)),"")</f>
        <v/>
      </c>
      <c r="Y295" s="202" t="str" cm="1">
        <f t="array" ref="Y295">IFERROR(ROUNDDOWN(_xlfn.IFS(OR(L295=1,L295=2),X295*K295,L295=4,X295,L295=6,X295*2/3),-3),"")</f>
        <v/>
      </c>
      <c r="Z295" s="126"/>
      <c r="AA295" s="127"/>
      <c r="AB295" s="124" t="str">
        <f>IFERROR(ROUNDDOWN(IF(#REF!=1,X295*K295,IF(#REF!=2,X295*K295,IF(#REF!=3,X295*2/3,IF(#REF!=4,X295,IF(#REF!=5,X295*1/2,""))))),-3),"")</f>
        <v/>
      </c>
      <c r="AC295" s="124" t="str">
        <f t="shared" si="30"/>
        <v/>
      </c>
      <c r="AD295" s="128"/>
      <c r="AE295" s="129"/>
      <c r="AF295" s="130"/>
      <c r="AG295" s="119"/>
    </row>
    <row r="296" spans="1:33" s="4" customFormat="1" ht="30" hidden="1" customHeight="1" outlineLevel="3" x14ac:dyDescent="0.15">
      <c r="A296" s="114">
        <v>290</v>
      </c>
      <c r="B296" s="115"/>
      <c r="C296" s="116"/>
      <c r="D296" s="115"/>
      <c r="E296" s="117"/>
      <c r="F296" s="115"/>
      <c r="G296" s="115"/>
      <c r="H296" s="115"/>
      <c r="I296" s="118" t="str">
        <f>IFERROR(VLOOKUP(H296,事業区分!$B$9:$C$10,2,FALSE),"")</f>
        <v/>
      </c>
      <c r="J296" s="119"/>
      <c r="K296" s="120" t="str">
        <f>IFERROR(VLOOKUP(I296,補助率!$B$5:$C$5,2,FALSE),"")</f>
        <v/>
      </c>
      <c r="L296" s="120" t="str">
        <f>IFERROR(VLOOKUP(H296,事業区分!$B$9:$H$10,7,FALSE),"")</f>
        <v/>
      </c>
      <c r="M296" s="119"/>
      <c r="N296" s="115"/>
      <c r="O296" s="121"/>
      <c r="P296" s="121"/>
      <c r="Q296" s="122" t="str">
        <f t="shared" si="25"/>
        <v/>
      </c>
      <c r="R296" s="121"/>
      <c r="S296" s="121"/>
      <c r="T296" s="121" t="str">
        <f t="shared" si="26"/>
        <v/>
      </c>
      <c r="U296" s="123" t="str">
        <f t="shared" si="27"/>
        <v/>
      </c>
      <c r="V296" s="124" t="str">
        <f t="shared" si="28"/>
        <v/>
      </c>
      <c r="W296" s="121" t="str">
        <f t="shared" si="29"/>
        <v/>
      </c>
      <c r="X296" s="201" t="str" cm="1">
        <f t="array" ref="X296">IFERROR(_xlfn.IFS(L296=1,MIN(Q296,V296),L296=2,MIN(Q296,V296,W296),L296=4,MIN(MIN(Q296,V296)*K296,W296),L296=6,MIN(MIN(Q296,V296)*1/2,W296)),"")</f>
        <v/>
      </c>
      <c r="Y296" s="202" t="str" cm="1">
        <f t="array" ref="Y296">IFERROR(ROUNDDOWN(_xlfn.IFS(OR(L296=1,L296=2),X296*K296,L296=4,X296,L296=6,X296*2/3),-3),"")</f>
        <v/>
      </c>
      <c r="Z296" s="126"/>
      <c r="AA296" s="127"/>
      <c r="AB296" s="124" t="str">
        <f>IFERROR(ROUNDDOWN(IF(#REF!=1,X296*K296,IF(#REF!=2,X296*K296,IF(#REF!=3,X296*2/3,IF(#REF!=4,X296,IF(#REF!=5,X296*1/2,""))))),-3),"")</f>
        <v/>
      </c>
      <c r="AC296" s="124" t="str">
        <f t="shared" si="30"/>
        <v/>
      </c>
      <c r="AD296" s="128"/>
      <c r="AE296" s="129"/>
      <c r="AF296" s="130"/>
      <c r="AG296" s="119"/>
    </row>
    <row r="297" spans="1:33" s="4" customFormat="1" ht="30" hidden="1" customHeight="1" outlineLevel="3" x14ac:dyDescent="0.15">
      <c r="A297" s="114">
        <v>291</v>
      </c>
      <c r="B297" s="115"/>
      <c r="C297" s="116"/>
      <c r="D297" s="115"/>
      <c r="E297" s="117"/>
      <c r="F297" s="115"/>
      <c r="G297" s="115"/>
      <c r="H297" s="115"/>
      <c r="I297" s="118" t="str">
        <f>IFERROR(VLOOKUP(H297,事業区分!$B$9:$C$10,2,FALSE),"")</f>
        <v/>
      </c>
      <c r="J297" s="119"/>
      <c r="K297" s="120" t="str">
        <f>IFERROR(VLOOKUP(I297,補助率!$B$5:$C$5,2,FALSE),"")</f>
        <v/>
      </c>
      <c r="L297" s="120" t="str">
        <f>IFERROR(VLOOKUP(H297,事業区分!$B$9:$H$10,7,FALSE),"")</f>
        <v/>
      </c>
      <c r="M297" s="119"/>
      <c r="N297" s="115"/>
      <c r="O297" s="121"/>
      <c r="P297" s="121"/>
      <c r="Q297" s="122" t="str">
        <f t="shared" si="25"/>
        <v/>
      </c>
      <c r="R297" s="121"/>
      <c r="S297" s="121"/>
      <c r="T297" s="121" t="str">
        <f t="shared" si="26"/>
        <v/>
      </c>
      <c r="U297" s="123" t="str">
        <f t="shared" si="27"/>
        <v/>
      </c>
      <c r="V297" s="124" t="str">
        <f t="shared" si="28"/>
        <v/>
      </c>
      <c r="W297" s="121" t="str">
        <f t="shared" si="29"/>
        <v/>
      </c>
      <c r="X297" s="201" t="str" cm="1">
        <f t="array" ref="X297">IFERROR(_xlfn.IFS(L297=1,MIN(Q297,V297),L297=2,MIN(Q297,V297,W297),L297=4,MIN(MIN(Q297,V297)*K297,W297),L297=6,MIN(MIN(Q297,V297)*1/2,W297)),"")</f>
        <v/>
      </c>
      <c r="Y297" s="202" t="str" cm="1">
        <f t="array" ref="Y297">IFERROR(ROUNDDOWN(_xlfn.IFS(OR(L297=1,L297=2),X297*K297,L297=4,X297,L297=6,X297*2/3),-3),"")</f>
        <v/>
      </c>
      <c r="Z297" s="126"/>
      <c r="AA297" s="127"/>
      <c r="AB297" s="124" t="str">
        <f>IFERROR(ROUNDDOWN(IF(#REF!=1,X297*K297,IF(#REF!=2,X297*K297,IF(#REF!=3,X297*2/3,IF(#REF!=4,X297,IF(#REF!=5,X297*1/2,""))))),-3),"")</f>
        <v/>
      </c>
      <c r="AC297" s="124" t="str">
        <f t="shared" si="30"/>
        <v/>
      </c>
      <c r="AD297" s="128"/>
      <c r="AE297" s="129"/>
      <c r="AF297" s="130"/>
      <c r="AG297" s="119"/>
    </row>
    <row r="298" spans="1:33" s="4" customFormat="1" ht="30" hidden="1" customHeight="1" outlineLevel="3" x14ac:dyDescent="0.15">
      <c r="A298" s="114">
        <v>292</v>
      </c>
      <c r="B298" s="115"/>
      <c r="C298" s="116"/>
      <c r="D298" s="115"/>
      <c r="E298" s="117"/>
      <c r="F298" s="115"/>
      <c r="G298" s="115"/>
      <c r="H298" s="115"/>
      <c r="I298" s="118" t="str">
        <f>IFERROR(VLOOKUP(H298,事業区分!$B$9:$C$10,2,FALSE),"")</f>
        <v/>
      </c>
      <c r="J298" s="119"/>
      <c r="K298" s="120" t="str">
        <f>IFERROR(VLOOKUP(I298,補助率!$B$5:$C$5,2,FALSE),"")</f>
        <v/>
      </c>
      <c r="L298" s="120" t="str">
        <f>IFERROR(VLOOKUP(H298,事業区分!$B$9:$H$10,7,FALSE),"")</f>
        <v/>
      </c>
      <c r="M298" s="119"/>
      <c r="N298" s="115"/>
      <c r="O298" s="121"/>
      <c r="P298" s="121"/>
      <c r="Q298" s="122" t="str">
        <f t="shared" si="25"/>
        <v/>
      </c>
      <c r="R298" s="121"/>
      <c r="S298" s="121"/>
      <c r="T298" s="121" t="str">
        <f t="shared" si="26"/>
        <v/>
      </c>
      <c r="U298" s="123" t="str">
        <f t="shared" si="27"/>
        <v/>
      </c>
      <c r="V298" s="124" t="str">
        <f t="shared" si="28"/>
        <v/>
      </c>
      <c r="W298" s="121" t="str">
        <f t="shared" si="29"/>
        <v/>
      </c>
      <c r="X298" s="201" t="str" cm="1">
        <f t="array" ref="X298">IFERROR(_xlfn.IFS(L298=1,MIN(Q298,V298),L298=2,MIN(Q298,V298,W298),L298=4,MIN(MIN(Q298,V298)*K298,W298),L298=6,MIN(MIN(Q298,V298)*1/2,W298)),"")</f>
        <v/>
      </c>
      <c r="Y298" s="202" t="str" cm="1">
        <f t="array" ref="Y298">IFERROR(ROUNDDOWN(_xlfn.IFS(OR(L298=1,L298=2),X298*K298,L298=4,X298,L298=6,X298*2/3),-3),"")</f>
        <v/>
      </c>
      <c r="Z298" s="126"/>
      <c r="AA298" s="127"/>
      <c r="AB298" s="124" t="str">
        <f>IFERROR(ROUNDDOWN(IF(#REF!=1,X298*K298,IF(#REF!=2,X298*K298,IF(#REF!=3,X298*2/3,IF(#REF!=4,X298,IF(#REF!=5,X298*1/2,""))))),-3),"")</f>
        <v/>
      </c>
      <c r="AC298" s="124" t="str">
        <f t="shared" si="30"/>
        <v/>
      </c>
      <c r="AD298" s="128"/>
      <c r="AE298" s="129"/>
      <c r="AF298" s="130"/>
      <c r="AG298" s="119"/>
    </row>
    <row r="299" spans="1:33" s="4" customFormat="1" ht="30" hidden="1" customHeight="1" outlineLevel="3" x14ac:dyDescent="0.15">
      <c r="A299" s="114">
        <v>293</v>
      </c>
      <c r="B299" s="115"/>
      <c r="C299" s="116"/>
      <c r="D299" s="115"/>
      <c r="E299" s="117"/>
      <c r="F299" s="115"/>
      <c r="G299" s="115"/>
      <c r="H299" s="115"/>
      <c r="I299" s="118" t="str">
        <f>IFERROR(VLOOKUP(H299,事業区分!$B$9:$C$10,2,FALSE),"")</f>
        <v/>
      </c>
      <c r="J299" s="119"/>
      <c r="K299" s="120" t="str">
        <f>IFERROR(VLOOKUP(I299,補助率!$B$5:$C$5,2,FALSE),"")</f>
        <v/>
      </c>
      <c r="L299" s="120" t="str">
        <f>IFERROR(VLOOKUP(H299,事業区分!$B$9:$H$10,7,FALSE),"")</f>
        <v/>
      </c>
      <c r="M299" s="119"/>
      <c r="N299" s="115"/>
      <c r="O299" s="121"/>
      <c r="P299" s="121"/>
      <c r="Q299" s="122" t="str">
        <f t="shared" si="25"/>
        <v/>
      </c>
      <c r="R299" s="121"/>
      <c r="S299" s="121"/>
      <c r="T299" s="121" t="str">
        <f t="shared" si="26"/>
        <v/>
      </c>
      <c r="U299" s="123" t="str">
        <f t="shared" si="27"/>
        <v/>
      </c>
      <c r="V299" s="124" t="str">
        <f t="shared" si="28"/>
        <v/>
      </c>
      <c r="W299" s="121" t="str">
        <f t="shared" si="29"/>
        <v/>
      </c>
      <c r="X299" s="201" t="str" cm="1">
        <f t="array" ref="X299">IFERROR(_xlfn.IFS(L299=1,MIN(Q299,V299),L299=2,MIN(Q299,V299,W299),L299=4,MIN(MIN(Q299,V299)*K299,W299),L299=6,MIN(MIN(Q299,V299)*1/2,W299)),"")</f>
        <v/>
      </c>
      <c r="Y299" s="202" t="str" cm="1">
        <f t="array" ref="Y299">IFERROR(ROUNDDOWN(_xlfn.IFS(OR(L299=1,L299=2),X299*K299,L299=4,X299,L299=6,X299*2/3),-3),"")</f>
        <v/>
      </c>
      <c r="Z299" s="126"/>
      <c r="AA299" s="127"/>
      <c r="AB299" s="124" t="str">
        <f>IFERROR(ROUNDDOWN(IF(#REF!=1,X299*K299,IF(#REF!=2,X299*K299,IF(#REF!=3,X299*2/3,IF(#REF!=4,X299,IF(#REF!=5,X299*1/2,""))))),-3),"")</f>
        <v/>
      </c>
      <c r="AC299" s="124" t="str">
        <f t="shared" si="30"/>
        <v/>
      </c>
      <c r="AD299" s="128"/>
      <c r="AE299" s="129"/>
      <c r="AF299" s="130"/>
      <c r="AG299" s="119"/>
    </row>
    <row r="300" spans="1:33" s="4" customFormat="1" ht="30" hidden="1" customHeight="1" outlineLevel="3" x14ac:dyDescent="0.15">
      <c r="A300" s="114">
        <v>294</v>
      </c>
      <c r="B300" s="115"/>
      <c r="C300" s="116"/>
      <c r="D300" s="115"/>
      <c r="E300" s="117"/>
      <c r="F300" s="115"/>
      <c r="G300" s="115"/>
      <c r="H300" s="115"/>
      <c r="I300" s="118" t="str">
        <f>IFERROR(VLOOKUP(H300,事業区分!$B$9:$C$10,2,FALSE),"")</f>
        <v/>
      </c>
      <c r="J300" s="119"/>
      <c r="K300" s="120" t="str">
        <f>IFERROR(VLOOKUP(I300,補助率!$B$5:$C$5,2,FALSE),"")</f>
        <v/>
      </c>
      <c r="L300" s="120" t="str">
        <f>IFERROR(VLOOKUP(H300,事業区分!$B$9:$H$10,7,FALSE),"")</f>
        <v/>
      </c>
      <c r="M300" s="119"/>
      <c r="N300" s="115"/>
      <c r="O300" s="121"/>
      <c r="P300" s="121"/>
      <c r="Q300" s="122" t="str">
        <f t="shared" si="25"/>
        <v/>
      </c>
      <c r="R300" s="121"/>
      <c r="S300" s="121"/>
      <c r="T300" s="121" t="str">
        <f t="shared" si="26"/>
        <v/>
      </c>
      <c r="U300" s="123" t="str">
        <f t="shared" si="27"/>
        <v/>
      </c>
      <c r="V300" s="124" t="str">
        <f t="shared" si="28"/>
        <v/>
      </c>
      <c r="W300" s="121" t="str">
        <f t="shared" si="29"/>
        <v/>
      </c>
      <c r="X300" s="201" t="str" cm="1">
        <f t="array" ref="X300">IFERROR(_xlfn.IFS(L300=1,MIN(Q300,V300),L300=2,MIN(Q300,V300,W300),L300=4,MIN(MIN(Q300,V300)*K300,W300),L300=6,MIN(MIN(Q300,V300)*1/2,W300)),"")</f>
        <v/>
      </c>
      <c r="Y300" s="202" t="str" cm="1">
        <f t="array" ref="Y300">IFERROR(ROUNDDOWN(_xlfn.IFS(OR(L300=1,L300=2),X300*K300,L300=4,X300,L300=6,X300*2/3),-3),"")</f>
        <v/>
      </c>
      <c r="Z300" s="126"/>
      <c r="AA300" s="127"/>
      <c r="AB300" s="124" t="str">
        <f>IFERROR(ROUNDDOWN(IF(#REF!=1,X300*K300,IF(#REF!=2,X300*K300,IF(#REF!=3,X300*2/3,IF(#REF!=4,X300,IF(#REF!=5,X300*1/2,""))))),-3),"")</f>
        <v/>
      </c>
      <c r="AC300" s="124" t="str">
        <f t="shared" si="30"/>
        <v/>
      </c>
      <c r="AD300" s="128"/>
      <c r="AE300" s="129"/>
      <c r="AF300" s="130"/>
      <c r="AG300" s="119"/>
    </row>
    <row r="301" spans="1:33" s="4" customFormat="1" ht="30" hidden="1" customHeight="1" outlineLevel="3" x14ac:dyDescent="0.15">
      <c r="A301" s="114">
        <v>295</v>
      </c>
      <c r="B301" s="115"/>
      <c r="C301" s="116"/>
      <c r="D301" s="115"/>
      <c r="E301" s="117"/>
      <c r="F301" s="115"/>
      <c r="G301" s="115"/>
      <c r="H301" s="115"/>
      <c r="I301" s="118" t="str">
        <f>IFERROR(VLOOKUP(H301,事業区分!$B$9:$C$10,2,FALSE),"")</f>
        <v/>
      </c>
      <c r="J301" s="119"/>
      <c r="K301" s="120" t="str">
        <f>IFERROR(VLOOKUP(I301,補助率!$B$5:$C$5,2,FALSE),"")</f>
        <v/>
      </c>
      <c r="L301" s="120" t="str">
        <f>IFERROR(VLOOKUP(H301,事業区分!$B$9:$H$10,7,FALSE),"")</f>
        <v/>
      </c>
      <c r="M301" s="119"/>
      <c r="N301" s="115"/>
      <c r="O301" s="121"/>
      <c r="P301" s="121"/>
      <c r="Q301" s="122" t="str">
        <f t="shared" si="25"/>
        <v/>
      </c>
      <c r="R301" s="121"/>
      <c r="S301" s="121"/>
      <c r="T301" s="121" t="str">
        <f t="shared" si="26"/>
        <v/>
      </c>
      <c r="U301" s="123" t="str">
        <f t="shared" si="27"/>
        <v/>
      </c>
      <c r="V301" s="124" t="str">
        <f t="shared" si="28"/>
        <v/>
      </c>
      <c r="W301" s="121" t="str">
        <f t="shared" si="29"/>
        <v/>
      </c>
      <c r="X301" s="201" t="str" cm="1">
        <f t="array" ref="X301">IFERROR(_xlfn.IFS(L301=1,MIN(Q301,V301),L301=2,MIN(Q301,V301,W301),L301=4,MIN(MIN(Q301,V301)*K301,W301),L301=6,MIN(MIN(Q301,V301)*1/2,W301)),"")</f>
        <v/>
      </c>
      <c r="Y301" s="202" t="str" cm="1">
        <f t="array" ref="Y301">IFERROR(ROUNDDOWN(_xlfn.IFS(OR(L301=1,L301=2),X301*K301,L301=4,X301,L301=6,X301*2/3),-3),"")</f>
        <v/>
      </c>
      <c r="Z301" s="126"/>
      <c r="AA301" s="127"/>
      <c r="AB301" s="124" t="str">
        <f>IFERROR(ROUNDDOWN(IF(#REF!=1,X301*K301,IF(#REF!=2,X301*K301,IF(#REF!=3,X301*2/3,IF(#REF!=4,X301,IF(#REF!=5,X301*1/2,""))))),-3),"")</f>
        <v/>
      </c>
      <c r="AC301" s="124" t="str">
        <f t="shared" si="30"/>
        <v/>
      </c>
      <c r="AD301" s="128"/>
      <c r="AE301" s="129"/>
      <c r="AF301" s="130"/>
      <c r="AG301" s="119"/>
    </row>
    <row r="302" spans="1:33" s="4" customFormat="1" ht="30" hidden="1" customHeight="1" outlineLevel="3" x14ac:dyDescent="0.15">
      <c r="A302" s="114">
        <v>296</v>
      </c>
      <c r="B302" s="115"/>
      <c r="C302" s="116"/>
      <c r="D302" s="115"/>
      <c r="E302" s="117"/>
      <c r="F302" s="115"/>
      <c r="G302" s="115"/>
      <c r="H302" s="115"/>
      <c r="I302" s="118" t="str">
        <f>IFERROR(VLOOKUP(H302,事業区分!$B$9:$C$10,2,FALSE),"")</f>
        <v/>
      </c>
      <c r="J302" s="119"/>
      <c r="K302" s="120" t="str">
        <f>IFERROR(VLOOKUP(I302,補助率!$B$5:$C$5,2,FALSE),"")</f>
        <v/>
      </c>
      <c r="L302" s="120" t="str">
        <f>IFERROR(VLOOKUP(H302,事業区分!$B$9:$H$10,7,FALSE),"")</f>
        <v/>
      </c>
      <c r="M302" s="119"/>
      <c r="N302" s="115"/>
      <c r="O302" s="121"/>
      <c r="P302" s="121"/>
      <c r="Q302" s="122" t="str">
        <f t="shared" si="25"/>
        <v/>
      </c>
      <c r="R302" s="121"/>
      <c r="S302" s="121"/>
      <c r="T302" s="121" t="str">
        <f t="shared" si="26"/>
        <v/>
      </c>
      <c r="U302" s="123" t="str">
        <f t="shared" si="27"/>
        <v/>
      </c>
      <c r="V302" s="124" t="str">
        <f t="shared" si="28"/>
        <v/>
      </c>
      <c r="W302" s="121" t="str">
        <f t="shared" si="29"/>
        <v/>
      </c>
      <c r="X302" s="201" t="str" cm="1">
        <f t="array" ref="X302">IFERROR(_xlfn.IFS(L302=1,MIN(Q302,V302),L302=2,MIN(Q302,V302,W302),L302=4,MIN(MIN(Q302,V302)*K302,W302),L302=6,MIN(MIN(Q302,V302)*1/2,W302)),"")</f>
        <v/>
      </c>
      <c r="Y302" s="202" t="str" cm="1">
        <f t="array" ref="Y302">IFERROR(ROUNDDOWN(_xlfn.IFS(OR(L302=1,L302=2),X302*K302,L302=4,X302,L302=6,X302*2/3),-3),"")</f>
        <v/>
      </c>
      <c r="Z302" s="126"/>
      <c r="AA302" s="127"/>
      <c r="AB302" s="124" t="str">
        <f>IFERROR(ROUNDDOWN(IF(#REF!=1,X302*K302,IF(#REF!=2,X302*K302,IF(#REF!=3,X302*2/3,IF(#REF!=4,X302,IF(#REF!=5,X302*1/2,""))))),-3),"")</f>
        <v/>
      </c>
      <c r="AC302" s="124" t="str">
        <f t="shared" si="30"/>
        <v/>
      </c>
      <c r="AD302" s="128"/>
      <c r="AE302" s="129"/>
      <c r="AF302" s="130"/>
      <c r="AG302" s="119"/>
    </row>
    <row r="303" spans="1:33" s="4" customFormat="1" ht="30" hidden="1" customHeight="1" outlineLevel="3" x14ac:dyDescent="0.15">
      <c r="A303" s="114">
        <v>297</v>
      </c>
      <c r="B303" s="115"/>
      <c r="C303" s="116"/>
      <c r="D303" s="115"/>
      <c r="E303" s="117"/>
      <c r="F303" s="115"/>
      <c r="G303" s="115"/>
      <c r="H303" s="115"/>
      <c r="I303" s="118" t="str">
        <f>IFERROR(VLOOKUP(H303,事業区分!$B$9:$C$10,2,FALSE),"")</f>
        <v/>
      </c>
      <c r="J303" s="119"/>
      <c r="K303" s="120" t="str">
        <f>IFERROR(VLOOKUP(I303,補助率!$B$5:$C$5,2,FALSE),"")</f>
        <v/>
      </c>
      <c r="L303" s="120" t="str">
        <f>IFERROR(VLOOKUP(H303,事業区分!$B$9:$H$10,7,FALSE),"")</f>
        <v/>
      </c>
      <c r="M303" s="119"/>
      <c r="N303" s="115"/>
      <c r="O303" s="121"/>
      <c r="P303" s="121"/>
      <c r="Q303" s="122" t="str">
        <f t="shared" si="25"/>
        <v/>
      </c>
      <c r="R303" s="121"/>
      <c r="S303" s="121"/>
      <c r="T303" s="121" t="str">
        <f t="shared" si="26"/>
        <v/>
      </c>
      <c r="U303" s="123" t="str">
        <f t="shared" si="27"/>
        <v/>
      </c>
      <c r="V303" s="124" t="str">
        <f t="shared" si="28"/>
        <v/>
      </c>
      <c r="W303" s="121" t="str">
        <f t="shared" si="29"/>
        <v/>
      </c>
      <c r="X303" s="201" t="str" cm="1">
        <f t="array" ref="X303">IFERROR(_xlfn.IFS(L303=1,MIN(Q303,V303),L303=2,MIN(Q303,V303,W303),L303=4,MIN(MIN(Q303,V303)*K303,W303),L303=6,MIN(MIN(Q303,V303)*1/2,W303)),"")</f>
        <v/>
      </c>
      <c r="Y303" s="202" t="str" cm="1">
        <f t="array" ref="Y303">IFERROR(ROUNDDOWN(_xlfn.IFS(OR(L303=1,L303=2),X303*K303,L303=4,X303,L303=6,X303*2/3),-3),"")</f>
        <v/>
      </c>
      <c r="Z303" s="126"/>
      <c r="AA303" s="127"/>
      <c r="AB303" s="124" t="str">
        <f>IFERROR(ROUNDDOWN(IF(#REF!=1,X303*K303,IF(#REF!=2,X303*K303,IF(#REF!=3,X303*2/3,IF(#REF!=4,X303,IF(#REF!=5,X303*1/2,""))))),-3),"")</f>
        <v/>
      </c>
      <c r="AC303" s="124" t="str">
        <f t="shared" si="30"/>
        <v/>
      </c>
      <c r="AD303" s="128"/>
      <c r="AE303" s="129"/>
      <c r="AF303" s="130"/>
      <c r="AG303" s="119"/>
    </row>
    <row r="304" spans="1:33" s="4" customFormat="1" ht="30" hidden="1" customHeight="1" outlineLevel="3" x14ac:dyDescent="0.15">
      <c r="A304" s="114">
        <v>298</v>
      </c>
      <c r="B304" s="115"/>
      <c r="C304" s="116"/>
      <c r="D304" s="115"/>
      <c r="E304" s="117"/>
      <c r="F304" s="115"/>
      <c r="G304" s="115"/>
      <c r="H304" s="115"/>
      <c r="I304" s="118" t="str">
        <f>IFERROR(VLOOKUP(H304,事業区分!$B$9:$C$10,2,FALSE),"")</f>
        <v/>
      </c>
      <c r="J304" s="119"/>
      <c r="K304" s="120" t="str">
        <f>IFERROR(VLOOKUP(I304,補助率!$B$5:$C$5,2,FALSE),"")</f>
        <v/>
      </c>
      <c r="L304" s="120" t="str">
        <f>IFERROR(VLOOKUP(H304,事業区分!$B$9:$H$10,7,FALSE),"")</f>
        <v/>
      </c>
      <c r="M304" s="119"/>
      <c r="N304" s="115"/>
      <c r="O304" s="121"/>
      <c r="P304" s="121"/>
      <c r="Q304" s="122" t="str">
        <f t="shared" si="25"/>
        <v/>
      </c>
      <c r="R304" s="121"/>
      <c r="S304" s="121"/>
      <c r="T304" s="121" t="str">
        <f t="shared" si="26"/>
        <v/>
      </c>
      <c r="U304" s="123" t="str">
        <f t="shared" si="27"/>
        <v/>
      </c>
      <c r="V304" s="124" t="str">
        <f t="shared" si="28"/>
        <v/>
      </c>
      <c r="W304" s="121" t="str">
        <f t="shared" si="29"/>
        <v/>
      </c>
      <c r="X304" s="201" t="str" cm="1">
        <f t="array" ref="X304">IFERROR(_xlfn.IFS(L304=1,MIN(Q304,V304),L304=2,MIN(Q304,V304,W304),L304=4,MIN(MIN(Q304,V304)*K304,W304),L304=6,MIN(MIN(Q304,V304)*1/2,W304)),"")</f>
        <v/>
      </c>
      <c r="Y304" s="202" t="str" cm="1">
        <f t="array" ref="Y304">IFERROR(ROUNDDOWN(_xlfn.IFS(OR(L304=1,L304=2),X304*K304,L304=4,X304,L304=6,X304*2/3),-3),"")</f>
        <v/>
      </c>
      <c r="Z304" s="126"/>
      <c r="AA304" s="127"/>
      <c r="AB304" s="124" t="str">
        <f>IFERROR(ROUNDDOWN(IF(#REF!=1,X304*K304,IF(#REF!=2,X304*K304,IF(#REF!=3,X304*2/3,IF(#REF!=4,X304,IF(#REF!=5,X304*1/2,""))))),-3),"")</f>
        <v/>
      </c>
      <c r="AC304" s="124" t="str">
        <f t="shared" si="30"/>
        <v/>
      </c>
      <c r="AD304" s="128"/>
      <c r="AE304" s="129"/>
      <c r="AF304" s="130"/>
      <c r="AG304" s="119"/>
    </row>
    <row r="305" spans="1:33" s="4" customFormat="1" ht="30" hidden="1" customHeight="1" outlineLevel="3" x14ac:dyDescent="0.15">
      <c r="A305" s="114">
        <v>299</v>
      </c>
      <c r="B305" s="115"/>
      <c r="C305" s="116"/>
      <c r="D305" s="115"/>
      <c r="E305" s="117"/>
      <c r="F305" s="115"/>
      <c r="G305" s="115"/>
      <c r="H305" s="115"/>
      <c r="I305" s="118" t="str">
        <f>IFERROR(VLOOKUP(H305,事業区分!$B$9:$C$10,2,FALSE),"")</f>
        <v/>
      </c>
      <c r="J305" s="119"/>
      <c r="K305" s="120" t="str">
        <f>IFERROR(VLOOKUP(I305,補助率!$B$5:$C$5,2,FALSE),"")</f>
        <v/>
      </c>
      <c r="L305" s="120" t="str">
        <f>IFERROR(VLOOKUP(H305,事業区分!$B$9:$H$10,7,FALSE),"")</f>
        <v/>
      </c>
      <c r="M305" s="119"/>
      <c r="N305" s="115"/>
      <c r="O305" s="121"/>
      <c r="P305" s="121"/>
      <c r="Q305" s="122" t="str">
        <f t="shared" si="25"/>
        <v/>
      </c>
      <c r="R305" s="121"/>
      <c r="S305" s="121"/>
      <c r="T305" s="121" t="str">
        <f t="shared" si="26"/>
        <v/>
      </c>
      <c r="U305" s="123" t="str">
        <f t="shared" si="27"/>
        <v/>
      </c>
      <c r="V305" s="124" t="str">
        <f t="shared" si="28"/>
        <v/>
      </c>
      <c r="W305" s="121" t="str">
        <f t="shared" si="29"/>
        <v/>
      </c>
      <c r="X305" s="201" t="str" cm="1">
        <f t="array" ref="X305">IFERROR(_xlfn.IFS(L305=1,MIN(Q305,V305),L305=2,MIN(Q305,V305,W305),L305=4,MIN(MIN(Q305,V305)*K305,W305),L305=6,MIN(MIN(Q305,V305)*1/2,W305)),"")</f>
        <v/>
      </c>
      <c r="Y305" s="202" t="str" cm="1">
        <f t="array" ref="Y305">IFERROR(ROUNDDOWN(_xlfn.IFS(OR(L305=1,L305=2),X305*K305,L305=4,X305,L305=6,X305*2/3),-3),"")</f>
        <v/>
      </c>
      <c r="Z305" s="126"/>
      <c r="AA305" s="127"/>
      <c r="AB305" s="124" t="str">
        <f>IFERROR(ROUNDDOWN(IF(#REF!=1,X305*K305,IF(#REF!=2,X305*K305,IF(#REF!=3,X305*2/3,IF(#REF!=4,X305,IF(#REF!=5,X305*1/2,""))))),-3),"")</f>
        <v/>
      </c>
      <c r="AC305" s="124" t="str">
        <f t="shared" si="30"/>
        <v/>
      </c>
      <c r="AD305" s="128"/>
      <c r="AE305" s="129"/>
      <c r="AF305" s="130"/>
      <c r="AG305" s="119"/>
    </row>
    <row r="306" spans="1:33" s="4" customFormat="1" ht="30" hidden="1" customHeight="1" outlineLevel="3" x14ac:dyDescent="0.15">
      <c r="A306" s="114">
        <v>300</v>
      </c>
      <c r="B306" s="115"/>
      <c r="C306" s="116"/>
      <c r="D306" s="115"/>
      <c r="E306" s="117"/>
      <c r="F306" s="115"/>
      <c r="G306" s="115"/>
      <c r="H306" s="115"/>
      <c r="I306" s="118" t="str">
        <f>IFERROR(VLOOKUP(H306,事業区分!$B$9:$C$10,2,FALSE),"")</f>
        <v/>
      </c>
      <c r="J306" s="119"/>
      <c r="K306" s="120" t="str">
        <f>IFERROR(VLOOKUP(I306,補助率!$B$5:$C$5,2,FALSE),"")</f>
        <v/>
      </c>
      <c r="L306" s="120" t="str">
        <f>IFERROR(VLOOKUP(H306,事業区分!$B$9:$H$10,7,FALSE),"")</f>
        <v/>
      </c>
      <c r="M306" s="119"/>
      <c r="N306" s="115"/>
      <c r="O306" s="121"/>
      <c r="P306" s="121"/>
      <c r="Q306" s="122" t="str">
        <f t="shared" si="25"/>
        <v/>
      </c>
      <c r="R306" s="121"/>
      <c r="S306" s="121"/>
      <c r="T306" s="121" t="str">
        <f t="shared" si="26"/>
        <v/>
      </c>
      <c r="U306" s="123" t="str">
        <f t="shared" si="27"/>
        <v/>
      </c>
      <c r="V306" s="124" t="str">
        <f t="shared" si="28"/>
        <v/>
      </c>
      <c r="W306" s="121" t="str">
        <f t="shared" si="29"/>
        <v/>
      </c>
      <c r="X306" s="201" t="str" cm="1">
        <f t="array" ref="X306">IFERROR(_xlfn.IFS(L306=1,MIN(Q306,V306),L306=2,MIN(Q306,V306,W306),L306=4,MIN(MIN(Q306,V306)*K306,W306),L306=6,MIN(MIN(Q306,V306)*1/2,W306)),"")</f>
        <v/>
      </c>
      <c r="Y306" s="202" t="str" cm="1">
        <f t="array" ref="Y306">IFERROR(ROUNDDOWN(_xlfn.IFS(OR(L306=1,L306=2),X306*K306,L306=4,X306,L306=6,X306*2/3),-3),"")</f>
        <v/>
      </c>
      <c r="Z306" s="126"/>
      <c r="AA306" s="127"/>
      <c r="AB306" s="124" t="str">
        <f>IFERROR(ROUNDDOWN(IF(#REF!=1,X306*K306,IF(#REF!=2,X306*K306,IF(#REF!=3,X306*2/3,IF(#REF!=4,X306,IF(#REF!=5,X306*1/2,""))))),-3),"")</f>
        <v/>
      </c>
      <c r="AC306" s="124" t="str">
        <f t="shared" si="30"/>
        <v/>
      </c>
      <c r="AD306" s="128"/>
      <c r="AE306" s="129"/>
      <c r="AF306" s="130"/>
      <c r="AG306" s="119"/>
    </row>
    <row r="307" spans="1:33" s="4" customFormat="1" ht="30" hidden="1" customHeight="1" outlineLevel="4" x14ac:dyDescent="0.15">
      <c r="A307" s="114">
        <v>301</v>
      </c>
      <c r="B307" s="115"/>
      <c r="C307" s="116"/>
      <c r="D307" s="115"/>
      <c r="E307" s="117"/>
      <c r="F307" s="115"/>
      <c r="G307" s="115"/>
      <c r="H307" s="115"/>
      <c r="I307" s="118" t="str">
        <f>IFERROR(VLOOKUP(H307,事業区分!$B$9:$C$10,2,FALSE),"")</f>
        <v/>
      </c>
      <c r="J307" s="119"/>
      <c r="K307" s="120" t="str">
        <f>IFERROR(VLOOKUP(I307,補助率!$B$5:$C$5,2,FALSE),"")</f>
        <v/>
      </c>
      <c r="L307" s="120" t="str">
        <f>IFERROR(VLOOKUP(H307,事業区分!$B$9:$H$10,7,FALSE),"")</f>
        <v/>
      </c>
      <c r="M307" s="119"/>
      <c r="N307" s="115"/>
      <c r="O307" s="121"/>
      <c r="P307" s="121"/>
      <c r="Q307" s="122" t="str">
        <f t="shared" si="25"/>
        <v/>
      </c>
      <c r="R307" s="121"/>
      <c r="S307" s="121"/>
      <c r="T307" s="121" t="str">
        <f t="shared" si="26"/>
        <v/>
      </c>
      <c r="U307" s="123" t="str">
        <f t="shared" si="27"/>
        <v/>
      </c>
      <c r="V307" s="124" t="str">
        <f t="shared" si="28"/>
        <v/>
      </c>
      <c r="W307" s="121" t="str">
        <f t="shared" si="29"/>
        <v/>
      </c>
      <c r="X307" s="201" t="str" cm="1">
        <f t="array" ref="X307">IFERROR(_xlfn.IFS(L307=1,MIN(Q307,V307),L307=2,MIN(Q307,V307,W307),L307=4,MIN(MIN(Q307,V307)*K307,W307),L307=6,MIN(MIN(Q307,V307)*1/2,W307)),"")</f>
        <v/>
      </c>
      <c r="Y307" s="202" t="str" cm="1">
        <f t="array" ref="Y307">IFERROR(ROUNDDOWN(_xlfn.IFS(OR(L307=1,L307=2),X307*K307,L307=4,X307,L307=6,X307*2/3),-3),"")</f>
        <v/>
      </c>
      <c r="Z307" s="126"/>
      <c r="AA307" s="127"/>
      <c r="AB307" s="124" t="str">
        <f>IFERROR(ROUNDDOWN(IF(#REF!=1,X307*K307,IF(#REF!=2,X307*K307,IF(#REF!=3,X307*2/3,IF(#REF!=4,X307,IF(#REF!=5,X307*1/2,""))))),-3),"")</f>
        <v/>
      </c>
      <c r="AC307" s="124" t="str">
        <f t="shared" si="30"/>
        <v/>
      </c>
      <c r="AD307" s="128"/>
      <c r="AE307" s="129"/>
      <c r="AF307" s="130"/>
      <c r="AG307" s="119"/>
    </row>
    <row r="308" spans="1:33" s="4" customFormat="1" ht="30" hidden="1" customHeight="1" outlineLevel="4" x14ac:dyDescent="0.15">
      <c r="A308" s="114">
        <v>302</v>
      </c>
      <c r="B308" s="115"/>
      <c r="C308" s="116"/>
      <c r="D308" s="115"/>
      <c r="E308" s="117"/>
      <c r="F308" s="115"/>
      <c r="G308" s="115"/>
      <c r="H308" s="115"/>
      <c r="I308" s="118" t="str">
        <f>IFERROR(VLOOKUP(H308,事業区分!$B$9:$C$10,2,FALSE),"")</f>
        <v/>
      </c>
      <c r="J308" s="119"/>
      <c r="K308" s="120" t="str">
        <f>IFERROR(VLOOKUP(I308,補助率!$B$5:$C$5,2,FALSE),"")</f>
        <v/>
      </c>
      <c r="L308" s="120" t="str">
        <f>IFERROR(VLOOKUP(H308,事業区分!$B$9:$H$10,7,FALSE),"")</f>
        <v/>
      </c>
      <c r="M308" s="119"/>
      <c r="N308" s="115"/>
      <c r="O308" s="121"/>
      <c r="P308" s="121"/>
      <c r="Q308" s="122" t="str">
        <f t="shared" si="25"/>
        <v/>
      </c>
      <c r="R308" s="121"/>
      <c r="S308" s="121"/>
      <c r="T308" s="121" t="str">
        <f t="shared" si="26"/>
        <v/>
      </c>
      <c r="U308" s="123" t="str">
        <f t="shared" si="27"/>
        <v/>
      </c>
      <c r="V308" s="124" t="str">
        <f t="shared" si="28"/>
        <v/>
      </c>
      <c r="W308" s="121" t="str">
        <f t="shared" si="29"/>
        <v/>
      </c>
      <c r="X308" s="201" t="str" cm="1">
        <f t="array" ref="X308">IFERROR(_xlfn.IFS(L308=1,MIN(Q308,V308),L308=2,MIN(Q308,V308,W308),L308=4,MIN(MIN(Q308,V308)*K308,W308),L308=6,MIN(MIN(Q308,V308)*1/2,W308)),"")</f>
        <v/>
      </c>
      <c r="Y308" s="202" t="str" cm="1">
        <f t="array" ref="Y308">IFERROR(ROUNDDOWN(_xlfn.IFS(OR(L308=1,L308=2),X308*K308,L308=4,X308,L308=6,X308*2/3),-3),"")</f>
        <v/>
      </c>
      <c r="Z308" s="126"/>
      <c r="AA308" s="127"/>
      <c r="AB308" s="124" t="str">
        <f>IFERROR(ROUNDDOWN(IF(#REF!=1,X308*K308,IF(#REF!=2,X308*K308,IF(#REF!=3,X308*2/3,IF(#REF!=4,X308,IF(#REF!=5,X308*1/2,""))))),-3),"")</f>
        <v/>
      </c>
      <c r="AC308" s="124" t="str">
        <f t="shared" si="30"/>
        <v/>
      </c>
      <c r="AD308" s="128"/>
      <c r="AE308" s="129"/>
      <c r="AF308" s="130"/>
      <c r="AG308" s="119"/>
    </row>
    <row r="309" spans="1:33" s="4" customFormat="1" ht="30" hidden="1" customHeight="1" outlineLevel="4" x14ac:dyDescent="0.15">
      <c r="A309" s="114">
        <v>303</v>
      </c>
      <c r="B309" s="115"/>
      <c r="C309" s="116"/>
      <c r="D309" s="115"/>
      <c r="E309" s="117"/>
      <c r="F309" s="115"/>
      <c r="G309" s="115"/>
      <c r="H309" s="115"/>
      <c r="I309" s="118" t="str">
        <f>IFERROR(VLOOKUP(H309,事業区分!$B$9:$C$10,2,FALSE),"")</f>
        <v/>
      </c>
      <c r="J309" s="119"/>
      <c r="K309" s="120" t="str">
        <f>IFERROR(VLOOKUP(I309,補助率!$B$5:$C$5,2,FALSE),"")</f>
        <v/>
      </c>
      <c r="L309" s="120" t="str">
        <f>IFERROR(VLOOKUP(H309,事業区分!$B$9:$H$10,7,FALSE),"")</f>
        <v/>
      </c>
      <c r="M309" s="119"/>
      <c r="N309" s="115"/>
      <c r="O309" s="121"/>
      <c r="P309" s="121"/>
      <c r="Q309" s="122" t="str">
        <f t="shared" si="25"/>
        <v/>
      </c>
      <c r="R309" s="121"/>
      <c r="S309" s="121"/>
      <c r="T309" s="121" t="str">
        <f t="shared" si="26"/>
        <v/>
      </c>
      <c r="U309" s="123" t="str">
        <f t="shared" si="27"/>
        <v/>
      </c>
      <c r="V309" s="124" t="str">
        <f t="shared" si="28"/>
        <v/>
      </c>
      <c r="W309" s="121" t="str">
        <f t="shared" si="29"/>
        <v/>
      </c>
      <c r="X309" s="201" t="str" cm="1">
        <f t="array" ref="X309">IFERROR(_xlfn.IFS(L309=1,MIN(Q309,V309),L309=2,MIN(Q309,V309,W309),L309=4,MIN(MIN(Q309,V309)*K309,W309),L309=6,MIN(MIN(Q309,V309)*1/2,W309)),"")</f>
        <v/>
      </c>
      <c r="Y309" s="202" t="str" cm="1">
        <f t="array" ref="Y309">IFERROR(ROUNDDOWN(_xlfn.IFS(OR(L309=1,L309=2),X309*K309,L309=4,X309,L309=6,X309*2/3),-3),"")</f>
        <v/>
      </c>
      <c r="Z309" s="126"/>
      <c r="AA309" s="127"/>
      <c r="AB309" s="124" t="str">
        <f>IFERROR(ROUNDDOWN(IF(#REF!=1,X309*K309,IF(#REF!=2,X309*K309,IF(#REF!=3,X309*2/3,IF(#REF!=4,X309,IF(#REF!=5,X309*1/2,""))))),-3),"")</f>
        <v/>
      </c>
      <c r="AC309" s="124" t="str">
        <f t="shared" si="30"/>
        <v/>
      </c>
      <c r="AD309" s="128"/>
      <c r="AE309" s="129"/>
      <c r="AF309" s="130"/>
      <c r="AG309" s="119"/>
    </row>
    <row r="310" spans="1:33" s="4" customFormat="1" ht="30" hidden="1" customHeight="1" outlineLevel="4" x14ac:dyDescent="0.15">
      <c r="A310" s="114">
        <v>304</v>
      </c>
      <c r="B310" s="115"/>
      <c r="C310" s="116"/>
      <c r="D310" s="115"/>
      <c r="E310" s="117"/>
      <c r="F310" s="115"/>
      <c r="G310" s="115"/>
      <c r="H310" s="115"/>
      <c r="I310" s="118" t="str">
        <f>IFERROR(VLOOKUP(H310,事業区分!$B$9:$C$10,2,FALSE),"")</f>
        <v/>
      </c>
      <c r="J310" s="119"/>
      <c r="K310" s="120" t="str">
        <f>IFERROR(VLOOKUP(I310,補助率!$B$5:$C$5,2,FALSE),"")</f>
        <v/>
      </c>
      <c r="L310" s="120" t="str">
        <f>IFERROR(VLOOKUP(H310,事業区分!$B$9:$H$10,7,FALSE),"")</f>
        <v/>
      </c>
      <c r="M310" s="119"/>
      <c r="N310" s="115"/>
      <c r="O310" s="121"/>
      <c r="P310" s="121"/>
      <c r="Q310" s="122" t="str">
        <f t="shared" si="25"/>
        <v/>
      </c>
      <c r="R310" s="121"/>
      <c r="S310" s="121"/>
      <c r="T310" s="121" t="str">
        <f t="shared" si="26"/>
        <v/>
      </c>
      <c r="U310" s="123" t="str">
        <f t="shared" si="27"/>
        <v/>
      </c>
      <c r="V310" s="124" t="str">
        <f t="shared" si="28"/>
        <v/>
      </c>
      <c r="W310" s="121" t="str">
        <f t="shared" si="29"/>
        <v/>
      </c>
      <c r="X310" s="201" t="str" cm="1">
        <f t="array" ref="X310">IFERROR(_xlfn.IFS(L310=1,MIN(Q310,V310),L310=2,MIN(Q310,V310,W310),L310=4,MIN(MIN(Q310,V310)*K310,W310),L310=6,MIN(MIN(Q310,V310)*1/2,W310)),"")</f>
        <v/>
      </c>
      <c r="Y310" s="202" t="str" cm="1">
        <f t="array" ref="Y310">IFERROR(ROUNDDOWN(_xlfn.IFS(OR(L310=1,L310=2),X310*K310,L310=4,X310,L310=6,X310*2/3),-3),"")</f>
        <v/>
      </c>
      <c r="Z310" s="126"/>
      <c r="AA310" s="127"/>
      <c r="AB310" s="124" t="str">
        <f>IFERROR(ROUNDDOWN(IF(#REF!=1,X310*K310,IF(#REF!=2,X310*K310,IF(#REF!=3,X310*2/3,IF(#REF!=4,X310,IF(#REF!=5,X310*1/2,""))))),-3),"")</f>
        <v/>
      </c>
      <c r="AC310" s="124" t="str">
        <f t="shared" si="30"/>
        <v/>
      </c>
      <c r="AD310" s="128"/>
      <c r="AE310" s="129"/>
      <c r="AF310" s="130"/>
      <c r="AG310" s="119"/>
    </row>
    <row r="311" spans="1:33" s="4" customFormat="1" ht="30" hidden="1" customHeight="1" outlineLevel="4" x14ac:dyDescent="0.15">
      <c r="A311" s="114">
        <v>305</v>
      </c>
      <c r="B311" s="115"/>
      <c r="C311" s="116"/>
      <c r="D311" s="115"/>
      <c r="E311" s="117"/>
      <c r="F311" s="115"/>
      <c r="G311" s="115"/>
      <c r="H311" s="115"/>
      <c r="I311" s="118" t="str">
        <f>IFERROR(VLOOKUP(H311,事業区分!$B$9:$C$10,2,FALSE),"")</f>
        <v/>
      </c>
      <c r="J311" s="119"/>
      <c r="K311" s="120" t="str">
        <f>IFERROR(VLOOKUP(I311,補助率!$B$5:$C$5,2,FALSE),"")</f>
        <v/>
      </c>
      <c r="L311" s="120" t="str">
        <f>IFERROR(VLOOKUP(H311,事業区分!$B$9:$H$10,7,FALSE),"")</f>
        <v/>
      </c>
      <c r="M311" s="119"/>
      <c r="N311" s="115"/>
      <c r="O311" s="121"/>
      <c r="P311" s="121"/>
      <c r="Q311" s="122" t="str">
        <f t="shared" si="25"/>
        <v/>
      </c>
      <c r="R311" s="121"/>
      <c r="S311" s="121"/>
      <c r="T311" s="121" t="str">
        <f t="shared" si="26"/>
        <v/>
      </c>
      <c r="U311" s="123" t="str">
        <f t="shared" si="27"/>
        <v/>
      </c>
      <c r="V311" s="124" t="str">
        <f t="shared" si="28"/>
        <v/>
      </c>
      <c r="W311" s="121" t="str">
        <f t="shared" si="29"/>
        <v/>
      </c>
      <c r="X311" s="201" t="str" cm="1">
        <f t="array" ref="X311">IFERROR(_xlfn.IFS(L311=1,MIN(Q311,V311),L311=2,MIN(Q311,V311,W311),L311=4,MIN(MIN(Q311,V311)*K311,W311),L311=6,MIN(MIN(Q311,V311)*1/2,W311)),"")</f>
        <v/>
      </c>
      <c r="Y311" s="202" t="str" cm="1">
        <f t="array" ref="Y311">IFERROR(ROUNDDOWN(_xlfn.IFS(OR(L311=1,L311=2),X311*K311,L311=4,X311,L311=6,X311*2/3),-3),"")</f>
        <v/>
      </c>
      <c r="Z311" s="126"/>
      <c r="AA311" s="127"/>
      <c r="AB311" s="124" t="str">
        <f>IFERROR(ROUNDDOWN(IF(#REF!=1,X311*K311,IF(#REF!=2,X311*K311,IF(#REF!=3,X311*2/3,IF(#REF!=4,X311,IF(#REF!=5,X311*1/2,""))))),-3),"")</f>
        <v/>
      </c>
      <c r="AC311" s="124" t="str">
        <f t="shared" si="30"/>
        <v/>
      </c>
      <c r="AD311" s="128"/>
      <c r="AE311" s="129"/>
      <c r="AF311" s="130"/>
      <c r="AG311" s="119"/>
    </row>
    <row r="312" spans="1:33" s="4" customFormat="1" ht="30" hidden="1" customHeight="1" outlineLevel="4" x14ac:dyDescent="0.15">
      <c r="A312" s="114">
        <v>306</v>
      </c>
      <c r="B312" s="115"/>
      <c r="C312" s="116"/>
      <c r="D312" s="115"/>
      <c r="E312" s="117"/>
      <c r="F312" s="115"/>
      <c r="G312" s="115"/>
      <c r="H312" s="115"/>
      <c r="I312" s="118" t="str">
        <f>IFERROR(VLOOKUP(H312,事業区分!$B$9:$C$10,2,FALSE),"")</f>
        <v/>
      </c>
      <c r="J312" s="119"/>
      <c r="K312" s="120" t="str">
        <f>IFERROR(VLOOKUP(I312,補助率!$B$5:$C$5,2,FALSE),"")</f>
        <v/>
      </c>
      <c r="L312" s="120" t="str">
        <f>IFERROR(VLOOKUP(H312,事業区分!$B$9:$H$10,7,FALSE),"")</f>
        <v/>
      </c>
      <c r="M312" s="119"/>
      <c r="N312" s="115"/>
      <c r="O312" s="121"/>
      <c r="P312" s="121"/>
      <c r="Q312" s="122" t="str">
        <f t="shared" si="25"/>
        <v/>
      </c>
      <c r="R312" s="121"/>
      <c r="S312" s="121"/>
      <c r="T312" s="121" t="str">
        <f t="shared" si="26"/>
        <v/>
      </c>
      <c r="U312" s="123" t="str">
        <f t="shared" si="27"/>
        <v/>
      </c>
      <c r="V312" s="124" t="str">
        <f t="shared" si="28"/>
        <v/>
      </c>
      <c r="W312" s="121" t="str">
        <f t="shared" si="29"/>
        <v/>
      </c>
      <c r="X312" s="201" t="str" cm="1">
        <f t="array" ref="X312">IFERROR(_xlfn.IFS(L312=1,MIN(Q312,V312),L312=2,MIN(Q312,V312,W312),L312=4,MIN(MIN(Q312,V312)*K312,W312),L312=6,MIN(MIN(Q312,V312)*1/2,W312)),"")</f>
        <v/>
      </c>
      <c r="Y312" s="202" t="str" cm="1">
        <f t="array" ref="Y312">IFERROR(ROUNDDOWN(_xlfn.IFS(OR(L312=1,L312=2),X312*K312,L312=4,X312,L312=6,X312*2/3),-3),"")</f>
        <v/>
      </c>
      <c r="Z312" s="126"/>
      <c r="AA312" s="127"/>
      <c r="AB312" s="124" t="str">
        <f>IFERROR(ROUNDDOWN(IF(#REF!=1,X312*K312,IF(#REF!=2,X312*K312,IF(#REF!=3,X312*2/3,IF(#REF!=4,X312,IF(#REF!=5,X312*1/2,""))))),-3),"")</f>
        <v/>
      </c>
      <c r="AC312" s="124" t="str">
        <f t="shared" si="30"/>
        <v/>
      </c>
      <c r="AD312" s="128"/>
      <c r="AE312" s="129"/>
      <c r="AF312" s="130"/>
      <c r="AG312" s="119"/>
    </row>
    <row r="313" spans="1:33" s="4" customFormat="1" ht="30" hidden="1" customHeight="1" outlineLevel="4" x14ac:dyDescent="0.15">
      <c r="A313" s="114">
        <v>307</v>
      </c>
      <c r="B313" s="115"/>
      <c r="C313" s="116"/>
      <c r="D313" s="115"/>
      <c r="E313" s="117"/>
      <c r="F313" s="115"/>
      <c r="G313" s="115"/>
      <c r="H313" s="115"/>
      <c r="I313" s="118" t="str">
        <f>IFERROR(VLOOKUP(H313,事業区分!$B$9:$C$10,2,FALSE),"")</f>
        <v/>
      </c>
      <c r="J313" s="119"/>
      <c r="K313" s="120" t="str">
        <f>IFERROR(VLOOKUP(I313,補助率!$B$5:$C$5,2,FALSE),"")</f>
        <v/>
      </c>
      <c r="L313" s="120" t="str">
        <f>IFERROR(VLOOKUP(H313,事業区分!$B$9:$H$10,7,FALSE),"")</f>
        <v/>
      </c>
      <c r="M313" s="119"/>
      <c r="N313" s="115"/>
      <c r="O313" s="121"/>
      <c r="P313" s="121"/>
      <c r="Q313" s="122" t="str">
        <f t="shared" si="25"/>
        <v/>
      </c>
      <c r="R313" s="121"/>
      <c r="S313" s="121"/>
      <c r="T313" s="121" t="str">
        <f t="shared" si="26"/>
        <v/>
      </c>
      <c r="U313" s="123" t="str">
        <f t="shared" si="27"/>
        <v/>
      </c>
      <c r="V313" s="124" t="str">
        <f t="shared" si="28"/>
        <v/>
      </c>
      <c r="W313" s="121" t="str">
        <f t="shared" si="29"/>
        <v/>
      </c>
      <c r="X313" s="201" t="str" cm="1">
        <f t="array" ref="X313">IFERROR(_xlfn.IFS(L313=1,MIN(Q313,V313),L313=2,MIN(Q313,V313,W313),L313=4,MIN(MIN(Q313,V313)*K313,W313),L313=6,MIN(MIN(Q313,V313)*1/2,W313)),"")</f>
        <v/>
      </c>
      <c r="Y313" s="202" t="str" cm="1">
        <f t="array" ref="Y313">IFERROR(ROUNDDOWN(_xlfn.IFS(OR(L313=1,L313=2),X313*K313,L313=4,X313,L313=6,X313*2/3),-3),"")</f>
        <v/>
      </c>
      <c r="Z313" s="126"/>
      <c r="AA313" s="127"/>
      <c r="AB313" s="124" t="str">
        <f>IFERROR(ROUNDDOWN(IF(#REF!=1,X313*K313,IF(#REF!=2,X313*K313,IF(#REF!=3,X313*2/3,IF(#REF!=4,X313,IF(#REF!=5,X313*1/2,""))))),-3),"")</f>
        <v/>
      </c>
      <c r="AC313" s="124" t="str">
        <f t="shared" si="30"/>
        <v/>
      </c>
      <c r="AD313" s="128"/>
      <c r="AE313" s="129"/>
      <c r="AF313" s="130"/>
      <c r="AG313" s="119"/>
    </row>
    <row r="314" spans="1:33" s="4" customFormat="1" ht="30" hidden="1" customHeight="1" outlineLevel="4" x14ac:dyDescent="0.15">
      <c r="A314" s="114">
        <v>308</v>
      </c>
      <c r="B314" s="115"/>
      <c r="C314" s="116"/>
      <c r="D314" s="115"/>
      <c r="E314" s="117"/>
      <c r="F314" s="115"/>
      <c r="G314" s="115"/>
      <c r="H314" s="115"/>
      <c r="I314" s="118" t="str">
        <f>IFERROR(VLOOKUP(H314,事業区分!$B$9:$C$10,2,FALSE),"")</f>
        <v/>
      </c>
      <c r="J314" s="119"/>
      <c r="K314" s="120" t="str">
        <f>IFERROR(VLOOKUP(I314,補助率!$B$5:$C$5,2,FALSE),"")</f>
        <v/>
      </c>
      <c r="L314" s="120" t="str">
        <f>IFERROR(VLOOKUP(H314,事業区分!$B$9:$H$10,7,FALSE),"")</f>
        <v/>
      </c>
      <c r="M314" s="119"/>
      <c r="N314" s="115"/>
      <c r="O314" s="121"/>
      <c r="P314" s="121"/>
      <c r="Q314" s="122" t="str">
        <f t="shared" si="25"/>
        <v/>
      </c>
      <c r="R314" s="121"/>
      <c r="S314" s="121"/>
      <c r="T314" s="121" t="str">
        <f t="shared" si="26"/>
        <v/>
      </c>
      <c r="U314" s="123" t="str">
        <f t="shared" si="27"/>
        <v/>
      </c>
      <c r="V314" s="124" t="str">
        <f t="shared" si="28"/>
        <v/>
      </c>
      <c r="W314" s="121" t="str">
        <f t="shared" si="29"/>
        <v/>
      </c>
      <c r="X314" s="201" t="str" cm="1">
        <f t="array" ref="X314">IFERROR(_xlfn.IFS(L314=1,MIN(Q314,V314),L314=2,MIN(Q314,V314,W314),L314=4,MIN(MIN(Q314,V314)*K314,W314),L314=6,MIN(MIN(Q314,V314)*1/2,W314)),"")</f>
        <v/>
      </c>
      <c r="Y314" s="202" t="str" cm="1">
        <f t="array" ref="Y314">IFERROR(ROUNDDOWN(_xlfn.IFS(OR(L314=1,L314=2),X314*K314,L314=4,X314,L314=6,X314*2/3),-3),"")</f>
        <v/>
      </c>
      <c r="Z314" s="126"/>
      <c r="AA314" s="127"/>
      <c r="AB314" s="124" t="str">
        <f>IFERROR(ROUNDDOWN(IF(#REF!=1,X314*K314,IF(#REF!=2,X314*K314,IF(#REF!=3,X314*2/3,IF(#REF!=4,X314,IF(#REF!=5,X314*1/2,""))))),-3),"")</f>
        <v/>
      </c>
      <c r="AC314" s="124" t="str">
        <f t="shared" si="30"/>
        <v/>
      </c>
      <c r="AD314" s="128"/>
      <c r="AE314" s="129"/>
      <c r="AF314" s="130"/>
      <c r="AG314" s="119"/>
    </row>
    <row r="315" spans="1:33" s="4" customFormat="1" ht="30" hidden="1" customHeight="1" outlineLevel="4" x14ac:dyDescent="0.15">
      <c r="A315" s="114">
        <v>309</v>
      </c>
      <c r="B315" s="115"/>
      <c r="C315" s="116"/>
      <c r="D315" s="115"/>
      <c r="E315" s="117"/>
      <c r="F315" s="115"/>
      <c r="G315" s="115"/>
      <c r="H315" s="115"/>
      <c r="I315" s="118" t="str">
        <f>IFERROR(VLOOKUP(H315,事業区分!$B$9:$C$10,2,FALSE),"")</f>
        <v/>
      </c>
      <c r="J315" s="119"/>
      <c r="K315" s="120" t="str">
        <f>IFERROR(VLOOKUP(I315,補助率!$B$5:$C$5,2,FALSE),"")</f>
        <v/>
      </c>
      <c r="L315" s="120" t="str">
        <f>IFERROR(VLOOKUP(H315,事業区分!$B$9:$H$10,7,FALSE),"")</f>
        <v/>
      </c>
      <c r="M315" s="119"/>
      <c r="N315" s="115"/>
      <c r="O315" s="121"/>
      <c r="P315" s="121"/>
      <c r="Q315" s="122" t="str">
        <f t="shared" si="25"/>
        <v/>
      </c>
      <c r="R315" s="121"/>
      <c r="S315" s="121"/>
      <c r="T315" s="121" t="str">
        <f t="shared" si="26"/>
        <v/>
      </c>
      <c r="U315" s="123" t="str">
        <f t="shared" si="27"/>
        <v/>
      </c>
      <c r="V315" s="124" t="str">
        <f t="shared" si="28"/>
        <v/>
      </c>
      <c r="W315" s="121" t="str">
        <f t="shared" si="29"/>
        <v/>
      </c>
      <c r="X315" s="201" t="str" cm="1">
        <f t="array" ref="X315">IFERROR(_xlfn.IFS(L315=1,MIN(Q315,V315),L315=2,MIN(Q315,V315,W315),L315=4,MIN(MIN(Q315,V315)*K315,W315),L315=6,MIN(MIN(Q315,V315)*1/2,W315)),"")</f>
        <v/>
      </c>
      <c r="Y315" s="202" t="str" cm="1">
        <f t="array" ref="Y315">IFERROR(ROUNDDOWN(_xlfn.IFS(OR(L315=1,L315=2),X315*K315,L315=4,X315,L315=6,X315*2/3),-3),"")</f>
        <v/>
      </c>
      <c r="Z315" s="126"/>
      <c r="AA315" s="127"/>
      <c r="AB315" s="124" t="str">
        <f>IFERROR(ROUNDDOWN(IF(#REF!=1,X315*K315,IF(#REF!=2,X315*K315,IF(#REF!=3,X315*2/3,IF(#REF!=4,X315,IF(#REF!=5,X315*1/2,""))))),-3),"")</f>
        <v/>
      </c>
      <c r="AC315" s="124" t="str">
        <f t="shared" si="30"/>
        <v/>
      </c>
      <c r="AD315" s="128"/>
      <c r="AE315" s="129"/>
      <c r="AF315" s="130"/>
      <c r="AG315" s="119"/>
    </row>
    <row r="316" spans="1:33" s="4" customFormat="1" ht="30" hidden="1" customHeight="1" outlineLevel="4" x14ac:dyDescent="0.15">
      <c r="A316" s="114">
        <v>310</v>
      </c>
      <c r="B316" s="115"/>
      <c r="C316" s="116"/>
      <c r="D316" s="115"/>
      <c r="E316" s="117"/>
      <c r="F316" s="115"/>
      <c r="G316" s="115"/>
      <c r="H316" s="115"/>
      <c r="I316" s="118" t="str">
        <f>IFERROR(VLOOKUP(H316,事業区分!$B$9:$C$10,2,FALSE),"")</f>
        <v/>
      </c>
      <c r="J316" s="119"/>
      <c r="K316" s="120" t="str">
        <f>IFERROR(VLOOKUP(I316,補助率!$B$5:$C$5,2,FALSE),"")</f>
        <v/>
      </c>
      <c r="L316" s="120" t="str">
        <f>IFERROR(VLOOKUP(H316,事業区分!$B$9:$H$10,7,FALSE),"")</f>
        <v/>
      </c>
      <c r="M316" s="119"/>
      <c r="N316" s="115"/>
      <c r="O316" s="121"/>
      <c r="P316" s="121"/>
      <c r="Q316" s="122" t="str">
        <f t="shared" si="25"/>
        <v/>
      </c>
      <c r="R316" s="121"/>
      <c r="S316" s="121"/>
      <c r="T316" s="121" t="str">
        <f t="shared" si="26"/>
        <v/>
      </c>
      <c r="U316" s="123" t="str">
        <f t="shared" si="27"/>
        <v/>
      </c>
      <c r="V316" s="124" t="str">
        <f t="shared" si="28"/>
        <v/>
      </c>
      <c r="W316" s="121" t="str">
        <f t="shared" si="29"/>
        <v/>
      </c>
      <c r="X316" s="201" t="str" cm="1">
        <f t="array" ref="X316">IFERROR(_xlfn.IFS(L316=1,MIN(Q316,V316),L316=2,MIN(Q316,V316,W316),L316=4,MIN(MIN(Q316,V316)*K316,W316),L316=6,MIN(MIN(Q316,V316)*1/2,W316)),"")</f>
        <v/>
      </c>
      <c r="Y316" s="202" t="str" cm="1">
        <f t="array" ref="Y316">IFERROR(ROUNDDOWN(_xlfn.IFS(OR(L316=1,L316=2),X316*K316,L316=4,X316,L316=6,X316*2/3),-3),"")</f>
        <v/>
      </c>
      <c r="Z316" s="126"/>
      <c r="AA316" s="127"/>
      <c r="AB316" s="124" t="str">
        <f>IFERROR(ROUNDDOWN(IF(#REF!=1,X316*K316,IF(#REF!=2,X316*K316,IF(#REF!=3,X316*2/3,IF(#REF!=4,X316,IF(#REF!=5,X316*1/2,""))))),-3),"")</f>
        <v/>
      </c>
      <c r="AC316" s="124" t="str">
        <f t="shared" si="30"/>
        <v/>
      </c>
      <c r="AD316" s="128"/>
      <c r="AE316" s="129"/>
      <c r="AF316" s="130"/>
      <c r="AG316" s="119"/>
    </row>
    <row r="317" spans="1:33" s="4" customFormat="1" ht="30" hidden="1" customHeight="1" outlineLevel="4" x14ac:dyDescent="0.15">
      <c r="A317" s="114">
        <v>311</v>
      </c>
      <c r="B317" s="115"/>
      <c r="C317" s="116"/>
      <c r="D317" s="115"/>
      <c r="E317" s="117"/>
      <c r="F317" s="115"/>
      <c r="G317" s="115"/>
      <c r="H317" s="115"/>
      <c r="I317" s="118" t="str">
        <f>IFERROR(VLOOKUP(H317,事業区分!$B$9:$C$10,2,FALSE),"")</f>
        <v/>
      </c>
      <c r="J317" s="119"/>
      <c r="K317" s="120" t="str">
        <f>IFERROR(VLOOKUP(I317,補助率!$B$5:$C$5,2,FALSE),"")</f>
        <v/>
      </c>
      <c r="L317" s="120" t="str">
        <f>IFERROR(VLOOKUP(H317,事業区分!$B$9:$H$10,7,FALSE),"")</f>
        <v/>
      </c>
      <c r="M317" s="119"/>
      <c r="N317" s="115"/>
      <c r="O317" s="121"/>
      <c r="P317" s="121"/>
      <c r="Q317" s="122" t="str">
        <f t="shared" si="25"/>
        <v/>
      </c>
      <c r="R317" s="121"/>
      <c r="S317" s="121"/>
      <c r="T317" s="121" t="str">
        <f t="shared" si="26"/>
        <v/>
      </c>
      <c r="U317" s="123" t="str">
        <f t="shared" si="27"/>
        <v/>
      </c>
      <c r="V317" s="124" t="str">
        <f t="shared" si="28"/>
        <v/>
      </c>
      <c r="W317" s="121" t="str">
        <f t="shared" si="29"/>
        <v/>
      </c>
      <c r="X317" s="201" t="str" cm="1">
        <f t="array" ref="X317">IFERROR(_xlfn.IFS(L317=1,MIN(Q317,V317),L317=2,MIN(Q317,V317,W317),L317=4,MIN(MIN(Q317,V317)*K317,W317),L317=6,MIN(MIN(Q317,V317)*1/2,W317)),"")</f>
        <v/>
      </c>
      <c r="Y317" s="202" t="str" cm="1">
        <f t="array" ref="Y317">IFERROR(ROUNDDOWN(_xlfn.IFS(OR(L317=1,L317=2),X317*K317,L317=4,X317,L317=6,X317*2/3),-3),"")</f>
        <v/>
      </c>
      <c r="Z317" s="126"/>
      <c r="AA317" s="127"/>
      <c r="AB317" s="124" t="str">
        <f>IFERROR(ROUNDDOWN(IF(#REF!=1,X317*K317,IF(#REF!=2,X317*K317,IF(#REF!=3,X317*2/3,IF(#REF!=4,X317,IF(#REF!=5,X317*1/2,""))))),-3),"")</f>
        <v/>
      </c>
      <c r="AC317" s="124" t="str">
        <f t="shared" si="30"/>
        <v/>
      </c>
      <c r="AD317" s="128"/>
      <c r="AE317" s="129"/>
      <c r="AF317" s="130"/>
      <c r="AG317" s="119"/>
    </row>
    <row r="318" spans="1:33" s="4" customFormat="1" ht="30" hidden="1" customHeight="1" outlineLevel="4" x14ac:dyDescent="0.15">
      <c r="A318" s="114">
        <v>312</v>
      </c>
      <c r="B318" s="115"/>
      <c r="C318" s="116"/>
      <c r="D318" s="115"/>
      <c r="E318" s="117"/>
      <c r="F318" s="115"/>
      <c r="G318" s="115"/>
      <c r="H318" s="115"/>
      <c r="I318" s="118" t="str">
        <f>IFERROR(VLOOKUP(H318,事業区分!$B$9:$C$10,2,FALSE),"")</f>
        <v/>
      </c>
      <c r="J318" s="119"/>
      <c r="K318" s="120" t="str">
        <f>IFERROR(VLOOKUP(I318,補助率!$B$5:$C$5,2,FALSE),"")</f>
        <v/>
      </c>
      <c r="L318" s="120" t="str">
        <f>IFERROR(VLOOKUP(H318,事業区分!$B$9:$H$10,7,FALSE),"")</f>
        <v/>
      </c>
      <c r="M318" s="119"/>
      <c r="N318" s="115"/>
      <c r="O318" s="121"/>
      <c r="P318" s="121"/>
      <c r="Q318" s="122" t="str">
        <f t="shared" si="25"/>
        <v/>
      </c>
      <c r="R318" s="121"/>
      <c r="S318" s="121"/>
      <c r="T318" s="121" t="str">
        <f t="shared" si="26"/>
        <v/>
      </c>
      <c r="U318" s="123" t="str">
        <f t="shared" si="27"/>
        <v/>
      </c>
      <c r="V318" s="124" t="str">
        <f t="shared" si="28"/>
        <v/>
      </c>
      <c r="W318" s="121" t="str">
        <f t="shared" si="29"/>
        <v/>
      </c>
      <c r="X318" s="201" t="str" cm="1">
        <f t="array" ref="X318">IFERROR(_xlfn.IFS(L318=1,MIN(Q318,V318),L318=2,MIN(Q318,V318,W318),L318=4,MIN(MIN(Q318,V318)*K318,W318),L318=6,MIN(MIN(Q318,V318)*1/2,W318)),"")</f>
        <v/>
      </c>
      <c r="Y318" s="202" t="str" cm="1">
        <f t="array" ref="Y318">IFERROR(ROUNDDOWN(_xlfn.IFS(OR(L318=1,L318=2),X318*K318,L318=4,X318,L318=6,X318*2/3),-3),"")</f>
        <v/>
      </c>
      <c r="Z318" s="126"/>
      <c r="AA318" s="127"/>
      <c r="AB318" s="124" t="str">
        <f>IFERROR(ROUNDDOWN(IF(#REF!=1,X318*K318,IF(#REF!=2,X318*K318,IF(#REF!=3,X318*2/3,IF(#REF!=4,X318,IF(#REF!=5,X318*1/2,""))))),-3),"")</f>
        <v/>
      </c>
      <c r="AC318" s="124" t="str">
        <f t="shared" si="30"/>
        <v/>
      </c>
      <c r="AD318" s="128"/>
      <c r="AE318" s="129"/>
      <c r="AF318" s="130"/>
      <c r="AG318" s="119"/>
    </row>
    <row r="319" spans="1:33" s="4" customFormat="1" ht="30" hidden="1" customHeight="1" outlineLevel="4" x14ac:dyDescent="0.15">
      <c r="A319" s="114">
        <v>313</v>
      </c>
      <c r="B319" s="115"/>
      <c r="C319" s="116"/>
      <c r="D319" s="115"/>
      <c r="E319" s="117"/>
      <c r="F319" s="115"/>
      <c r="G319" s="115"/>
      <c r="H319" s="115"/>
      <c r="I319" s="118" t="str">
        <f>IFERROR(VLOOKUP(H319,事業区分!$B$9:$C$10,2,FALSE),"")</f>
        <v/>
      </c>
      <c r="J319" s="119"/>
      <c r="K319" s="120" t="str">
        <f>IFERROR(VLOOKUP(I319,補助率!$B$5:$C$5,2,FALSE),"")</f>
        <v/>
      </c>
      <c r="L319" s="120" t="str">
        <f>IFERROR(VLOOKUP(H319,事業区分!$B$9:$H$10,7,FALSE),"")</f>
        <v/>
      </c>
      <c r="M319" s="119"/>
      <c r="N319" s="115"/>
      <c r="O319" s="121"/>
      <c r="P319" s="121"/>
      <c r="Q319" s="122" t="str">
        <f t="shared" si="25"/>
        <v/>
      </c>
      <c r="R319" s="121"/>
      <c r="S319" s="121"/>
      <c r="T319" s="121" t="str">
        <f t="shared" si="26"/>
        <v/>
      </c>
      <c r="U319" s="123" t="str">
        <f t="shared" si="27"/>
        <v/>
      </c>
      <c r="V319" s="124" t="str">
        <f t="shared" si="28"/>
        <v/>
      </c>
      <c r="W319" s="121" t="str">
        <f t="shared" si="29"/>
        <v/>
      </c>
      <c r="X319" s="201" t="str" cm="1">
        <f t="array" ref="X319">IFERROR(_xlfn.IFS(L319=1,MIN(Q319,V319),L319=2,MIN(Q319,V319,W319),L319=4,MIN(MIN(Q319,V319)*K319,W319),L319=6,MIN(MIN(Q319,V319)*1/2,W319)),"")</f>
        <v/>
      </c>
      <c r="Y319" s="202" t="str" cm="1">
        <f t="array" ref="Y319">IFERROR(ROUNDDOWN(_xlfn.IFS(OR(L319=1,L319=2),X319*K319,L319=4,X319,L319=6,X319*2/3),-3),"")</f>
        <v/>
      </c>
      <c r="Z319" s="126"/>
      <c r="AA319" s="127"/>
      <c r="AB319" s="124" t="str">
        <f>IFERROR(ROUNDDOWN(IF(#REF!=1,X319*K319,IF(#REF!=2,X319*K319,IF(#REF!=3,X319*2/3,IF(#REF!=4,X319,IF(#REF!=5,X319*1/2,""))))),-3),"")</f>
        <v/>
      </c>
      <c r="AC319" s="124" t="str">
        <f t="shared" si="30"/>
        <v/>
      </c>
      <c r="AD319" s="128"/>
      <c r="AE319" s="129"/>
      <c r="AF319" s="130"/>
      <c r="AG319" s="119"/>
    </row>
    <row r="320" spans="1:33" s="4" customFormat="1" ht="30" hidden="1" customHeight="1" outlineLevel="4" x14ac:dyDescent="0.15">
      <c r="A320" s="114">
        <v>314</v>
      </c>
      <c r="B320" s="115"/>
      <c r="C320" s="116"/>
      <c r="D320" s="115"/>
      <c r="E320" s="117"/>
      <c r="F320" s="115"/>
      <c r="G320" s="115"/>
      <c r="H320" s="115"/>
      <c r="I320" s="118" t="str">
        <f>IFERROR(VLOOKUP(H320,事業区分!$B$9:$C$10,2,FALSE),"")</f>
        <v/>
      </c>
      <c r="J320" s="119"/>
      <c r="K320" s="120" t="str">
        <f>IFERROR(VLOOKUP(I320,補助率!$B$5:$C$5,2,FALSE),"")</f>
        <v/>
      </c>
      <c r="L320" s="120" t="str">
        <f>IFERROR(VLOOKUP(H320,事業区分!$B$9:$H$10,7,FALSE),"")</f>
        <v/>
      </c>
      <c r="M320" s="119"/>
      <c r="N320" s="115"/>
      <c r="O320" s="121"/>
      <c r="P320" s="121"/>
      <c r="Q320" s="122" t="str">
        <f t="shared" si="25"/>
        <v/>
      </c>
      <c r="R320" s="121"/>
      <c r="S320" s="121"/>
      <c r="T320" s="121" t="str">
        <f t="shared" si="26"/>
        <v/>
      </c>
      <c r="U320" s="123" t="str">
        <f t="shared" si="27"/>
        <v/>
      </c>
      <c r="V320" s="124" t="str">
        <f t="shared" si="28"/>
        <v/>
      </c>
      <c r="W320" s="121" t="str">
        <f t="shared" si="29"/>
        <v/>
      </c>
      <c r="X320" s="201" t="str" cm="1">
        <f t="array" ref="X320">IFERROR(_xlfn.IFS(L320=1,MIN(Q320,V320),L320=2,MIN(Q320,V320,W320),L320=4,MIN(MIN(Q320,V320)*K320,W320),L320=6,MIN(MIN(Q320,V320)*1/2,W320)),"")</f>
        <v/>
      </c>
      <c r="Y320" s="202" t="str" cm="1">
        <f t="array" ref="Y320">IFERROR(ROUNDDOWN(_xlfn.IFS(OR(L320=1,L320=2),X320*K320,L320=4,X320,L320=6,X320*2/3),-3),"")</f>
        <v/>
      </c>
      <c r="Z320" s="126"/>
      <c r="AA320" s="127"/>
      <c r="AB320" s="124" t="str">
        <f>IFERROR(ROUNDDOWN(IF(#REF!=1,X320*K320,IF(#REF!=2,X320*K320,IF(#REF!=3,X320*2/3,IF(#REF!=4,X320,IF(#REF!=5,X320*1/2,""))))),-3),"")</f>
        <v/>
      </c>
      <c r="AC320" s="124" t="str">
        <f t="shared" si="30"/>
        <v/>
      </c>
      <c r="AD320" s="128"/>
      <c r="AE320" s="129"/>
      <c r="AF320" s="130"/>
      <c r="AG320" s="119"/>
    </row>
    <row r="321" spans="1:33" s="4" customFormat="1" ht="30" hidden="1" customHeight="1" outlineLevel="4" x14ac:dyDescent="0.15">
      <c r="A321" s="114">
        <v>315</v>
      </c>
      <c r="B321" s="115"/>
      <c r="C321" s="116"/>
      <c r="D321" s="115"/>
      <c r="E321" s="117"/>
      <c r="F321" s="115"/>
      <c r="G321" s="115"/>
      <c r="H321" s="115"/>
      <c r="I321" s="118" t="str">
        <f>IFERROR(VLOOKUP(H321,事業区分!$B$9:$C$10,2,FALSE),"")</f>
        <v/>
      </c>
      <c r="J321" s="119"/>
      <c r="K321" s="120" t="str">
        <f>IFERROR(VLOOKUP(I321,補助率!$B$5:$C$5,2,FALSE),"")</f>
        <v/>
      </c>
      <c r="L321" s="120" t="str">
        <f>IFERROR(VLOOKUP(H321,事業区分!$B$9:$H$10,7,FALSE),"")</f>
        <v/>
      </c>
      <c r="M321" s="119"/>
      <c r="N321" s="115"/>
      <c r="O321" s="121"/>
      <c r="P321" s="121"/>
      <c r="Q321" s="122" t="str">
        <f t="shared" si="25"/>
        <v/>
      </c>
      <c r="R321" s="121"/>
      <c r="S321" s="121"/>
      <c r="T321" s="121" t="str">
        <f t="shared" si="26"/>
        <v/>
      </c>
      <c r="U321" s="123" t="str">
        <f t="shared" si="27"/>
        <v/>
      </c>
      <c r="V321" s="124" t="str">
        <f t="shared" si="28"/>
        <v/>
      </c>
      <c r="W321" s="121" t="str">
        <f t="shared" si="29"/>
        <v/>
      </c>
      <c r="X321" s="201" t="str" cm="1">
        <f t="array" ref="X321">IFERROR(_xlfn.IFS(L321=1,MIN(Q321,V321),L321=2,MIN(Q321,V321,W321),L321=4,MIN(MIN(Q321,V321)*K321,W321),L321=6,MIN(MIN(Q321,V321)*1/2,W321)),"")</f>
        <v/>
      </c>
      <c r="Y321" s="202" t="str" cm="1">
        <f t="array" ref="Y321">IFERROR(ROUNDDOWN(_xlfn.IFS(OR(L321=1,L321=2),X321*K321,L321=4,X321,L321=6,X321*2/3),-3),"")</f>
        <v/>
      </c>
      <c r="Z321" s="126"/>
      <c r="AA321" s="127"/>
      <c r="AB321" s="124" t="str">
        <f>IFERROR(ROUNDDOWN(IF(#REF!=1,X321*K321,IF(#REF!=2,X321*K321,IF(#REF!=3,X321*2/3,IF(#REF!=4,X321,IF(#REF!=5,X321*1/2,""))))),-3),"")</f>
        <v/>
      </c>
      <c r="AC321" s="124" t="str">
        <f t="shared" si="30"/>
        <v/>
      </c>
      <c r="AD321" s="128"/>
      <c r="AE321" s="129"/>
      <c r="AF321" s="130"/>
      <c r="AG321" s="119"/>
    </row>
    <row r="322" spans="1:33" s="4" customFormat="1" ht="30" hidden="1" customHeight="1" outlineLevel="4" x14ac:dyDescent="0.15">
      <c r="A322" s="114">
        <v>316</v>
      </c>
      <c r="B322" s="115"/>
      <c r="C322" s="116"/>
      <c r="D322" s="115"/>
      <c r="E322" s="117"/>
      <c r="F322" s="115"/>
      <c r="G322" s="115"/>
      <c r="H322" s="115"/>
      <c r="I322" s="118" t="str">
        <f>IFERROR(VLOOKUP(H322,事業区分!$B$9:$C$10,2,FALSE),"")</f>
        <v/>
      </c>
      <c r="J322" s="119"/>
      <c r="K322" s="120" t="str">
        <f>IFERROR(VLOOKUP(I322,補助率!$B$5:$C$5,2,FALSE),"")</f>
        <v/>
      </c>
      <c r="L322" s="120" t="str">
        <f>IFERROR(VLOOKUP(H322,事業区分!$B$9:$H$10,7,FALSE),"")</f>
        <v/>
      </c>
      <c r="M322" s="119"/>
      <c r="N322" s="115"/>
      <c r="O322" s="121"/>
      <c r="P322" s="121"/>
      <c r="Q322" s="122" t="str">
        <f t="shared" si="25"/>
        <v/>
      </c>
      <c r="R322" s="121"/>
      <c r="S322" s="121"/>
      <c r="T322" s="121" t="str">
        <f t="shared" si="26"/>
        <v/>
      </c>
      <c r="U322" s="123" t="str">
        <f t="shared" si="27"/>
        <v/>
      </c>
      <c r="V322" s="124" t="str">
        <f t="shared" si="28"/>
        <v/>
      </c>
      <c r="W322" s="121" t="str">
        <f t="shared" si="29"/>
        <v/>
      </c>
      <c r="X322" s="201" t="str" cm="1">
        <f t="array" ref="X322">IFERROR(_xlfn.IFS(L322=1,MIN(Q322,V322),L322=2,MIN(Q322,V322,W322),L322=4,MIN(MIN(Q322,V322)*K322,W322),L322=6,MIN(MIN(Q322,V322)*1/2,W322)),"")</f>
        <v/>
      </c>
      <c r="Y322" s="202" t="str" cm="1">
        <f t="array" ref="Y322">IFERROR(ROUNDDOWN(_xlfn.IFS(OR(L322=1,L322=2),X322*K322,L322=4,X322,L322=6,X322*2/3),-3),"")</f>
        <v/>
      </c>
      <c r="Z322" s="126"/>
      <c r="AA322" s="127"/>
      <c r="AB322" s="124" t="str">
        <f>IFERROR(ROUNDDOWN(IF(#REF!=1,X322*K322,IF(#REF!=2,X322*K322,IF(#REF!=3,X322*2/3,IF(#REF!=4,X322,IF(#REF!=5,X322*1/2,""))))),-3),"")</f>
        <v/>
      </c>
      <c r="AC322" s="124" t="str">
        <f t="shared" si="30"/>
        <v/>
      </c>
      <c r="AD322" s="128"/>
      <c r="AE322" s="129"/>
      <c r="AF322" s="130"/>
      <c r="AG322" s="119"/>
    </row>
    <row r="323" spans="1:33" s="4" customFormat="1" ht="30" hidden="1" customHeight="1" outlineLevel="4" x14ac:dyDescent="0.15">
      <c r="A323" s="114">
        <v>317</v>
      </c>
      <c r="B323" s="115"/>
      <c r="C323" s="116"/>
      <c r="D323" s="115"/>
      <c r="E323" s="117"/>
      <c r="F323" s="115"/>
      <c r="G323" s="115"/>
      <c r="H323" s="115"/>
      <c r="I323" s="118" t="str">
        <f>IFERROR(VLOOKUP(H323,事業区分!$B$9:$C$10,2,FALSE),"")</f>
        <v/>
      </c>
      <c r="J323" s="119"/>
      <c r="K323" s="120" t="str">
        <f>IFERROR(VLOOKUP(I323,補助率!$B$5:$C$5,2,FALSE),"")</f>
        <v/>
      </c>
      <c r="L323" s="120" t="str">
        <f>IFERROR(VLOOKUP(H323,事業区分!$B$9:$H$10,7,FALSE),"")</f>
        <v/>
      </c>
      <c r="M323" s="119"/>
      <c r="N323" s="115"/>
      <c r="O323" s="121"/>
      <c r="P323" s="121"/>
      <c r="Q323" s="122" t="str">
        <f t="shared" si="25"/>
        <v/>
      </c>
      <c r="R323" s="121"/>
      <c r="S323" s="121"/>
      <c r="T323" s="121" t="str">
        <f t="shared" si="26"/>
        <v/>
      </c>
      <c r="U323" s="123" t="str">
        <f t="shared" si="27"/>
        <v/>
      </c>
      <c r="V323" s="124" t="str">
        <f t="shared" si="28"/>
        <v/>
      </c>
      <c r="W323" s="121" t="str">
        <f t="shared" si="29"/>
        <v/>
      </c>
      <c r="X323" s="201" t="str" cm="1">
        <f t="array" ref="X323">IFERROR(_xlfn.IFS(L323=1,MIN(Q323,V323),L323=2,MIN(Q323,V323,W323),L323=4,MIN(MIN(Q323,V323)*K323,W323),L323=6,MIN(MIN(Q323,V323)*1/2,W323)),"")</f>
        <v/>
      </c>
      <c r="Y323" s="202" t="str" cm="1">
        <f t="array" ref="Y323">IFERROR(ROUNDDOWN(_xlfn.IFS(OR(L323=1,L323=2),X323*K323,L323=4,X323,L323=6,X323*2/3),-3),"")</f>
        <v/>
      </c>
      <c r="Z323" s="126"/>
      <c r="AA323" s="127"/>
      <c r="AB323" s="124" t="str">
        <f>IFERROR(ROUNDDOWN(IF(#REF!=1,X323*K323,IF(#REF!=2,X323*K323,IF(#REF!=3,X323*2/3,IF(#REF!=4,X323,IF(#REF!=5,X323*1/2,""))))),-3),"")</f>
        <v/>
      </c>
      <c r="AC323" s="124" t="str">
        <f t="shared" si="30"/>
        <v/>
      </c>
      <c r="AD323" s="128"/>
      <c r="AE323" s="129"/>
      <c r="AF323" s="130"/>
      <c r="AG323" s="119"/>
    </row>
    <row r="324" spans="1:33" s="4" customFormat="1" ht="30" hidden="1" customHeight="1" outlineLevel="4" x14ac:dyDescent="0.15">
      <c r="A324" s="114">
        <v>318</v>
      </c>
      <c r="B324" s="115"/>
      <c r="C324" s="116"/>
      <c r="D324" s="115"/>
      <c r="E324" s="117"/>
      <c r="F324" s="115"/>
      <c r="G324" s="115"/>
      <c r="H324" s="115"/>
      <c r="I324" s="118" t="str">
        <f>IFERROR(VLOOKUP(H324,事業区分!$B$9:$C$10,2,FALSE),"")</f>
        <v/>
      </c>
      <c r="J324" s="119"/>
      <c r="K324" s="120" t="str">
        <f>IFERROR(VLOOKUP(I324,補助率!$B$5:$C$5,2,FALSE),"")</f>
        <v/>
      </c>
      <c r="L324" s="120" t="str">
        <f>IFERROR(VLOOKUP(H324,事業区分!$B$9:$H$10,7,FALSE),"")</f>
        <v/>
      </c>
      <c r="M324" s="119"/>
      <c r="N324" s="115"/>
      <c r="O324" s="121"/>
      <c r="P324" s="121"/>
      <c r="Q324" s="122" t="str">
        <f t="shared" si="25"/>
        <v/>
      </c>
      <c r="R324" s="121"/>
      <c r="S324" s="121"/>
      <c r="T324" s="121" t="str">
        <f t="shared" si="26"/>
        <v/>
      </c>
      <c r="U324" s="123" t="str">
        <f t="shared" si="27"/>
        <v/>
      </c>
      <c r="V324" s="124" t="str">
        <f t="shared" si="28"/>
        <v/>
      </c>
      <c r="W324" s="121" t="str">
        <f t="shared" si="29"/>
        <v/>
      </c>
      <c r="X324" s="201" t="str" cm="1">
        <f t="array" ref="X324">IFERROR(_xlfn.IFS(L324=1,MIN(Q324,V324),L324=2,MIN(Q324,V324,W324),L324=4,MIN(MIN(Q324,V324)*K324,W324),L324=6,MIN(MIN(Q324,V324)*1/2,W324)),"")</f>
        <v/>
      </c>
      <c r="Y324" s="202" t="str" cm="1">
        <f t="array" ref="Y324">IFERROR(ROUNDDOWN(_xlfn.IFS(OR(L324=1,L324=2),X324*K324,L324=4,X324,L324=6,X324*2/3),-3),"")</f>
        <v/>
      </c>
      <c r="Z324" s="126"/>
      <c r="AA324" s="127"/>
      <c r="AB324" s="124" t="str">
        <f>IFERROR(ROUNDDOWN(IF(#REF!=1,X324*K324,IF(#REF!=2,X324*K324,IF(#REF!=3,X324*2/3,IF(#REF!=4,X324,IF(#REF!=5,X324*1/2,""))))),-3),"")</f>
        <v/>
      </c>
      <c r="AC324" s="124" t="str">
        <f t="shared" si="30"/>
        <v/>
      </c>
      <c r="AD324" s="128"/>
      <c r="AE324" s="129"/>
      <c r="AF324" s="130"/>
      <c r="AG324" s="119"/>
    </row>
    <row r="325" spans="1:33" s="4" customFormat="1" ht="30" hidden="1" customHeight="1" outlineLevel="4" x14ac:dyDescent="0.15">
      <c r="A325" s="114">
        <v>319</v>
      </c>
      <c r="B325" s="115"/>
      <c r="C325" s="116"/>
      <c r="D325" s="115"/>
      <c r="E325" s="117"/>
      <c r="F325" s="115"/>
      <c r="G325" s="115"/>
      <c r="H325" s="115"/>
      <c r="I325" s="118" t="str">
        <f>IFERROR(VLOOKUP(H325,事業区分!$B$9:$C$10,2,FALSE),"")</f>
        <v/>
      </c>
      <c r="J325" s="119"/>
      <c r="K325" s="120" t="str">
        <f>IFERROR(VLOOKUP(I325,補助率!$B$5:$C$5,2,FALSE),"")</f>
        <v/>
      </c>
      <c r="L325" s="120" t="str">
        <f>IFERROR(VLOOKUP(H325,事業区分!$B$9:$H$10,7,FALSE),"")</f>
        <v/>
      </c>
      <c r="M325" s="119"/>
      <c r="N325" s="115"/>
      <c r="O325" s="121"/>
      <c r="P325" s="121"/>
      <c r="Q325" s="122" t="str">
        <f t="shared" si="25"/>
        <v/>
      </c>
      <c r="R325" s="121"/>
      <c r="S325" s="121"/>
      <c r="T325" s="121" t="str">
        <f t="shared" si="26"/>
        <v/>
      </c>
      <c r="U325" s="123" t="str">
        <f t="shared" si="27"/>
        <v/>
      </c>
      <c r="V325" s="124" t="str">
        <f t="shared" si="28"/>
        <v/>
      </c>
      <c r="W325" s="121" t="str">
        <f t="shared" si="29"/>
        <v/>
      </c>
      <c r="X325" s="201" t="str" cm="1">
        <f t="array" ref="X325">IFERROR(_xlfn.IFS(L325=1,MIN(Q325,V325),L325=2,MIN(Q325,V325,W325),L325=4,MIN(MIN(Q325,V325)*K325,W325),L325=6,MIN(MIN(Q325,V325)*1/2,W325)),"")</f>
        <v/>
      </c>
      <c r="Y325" s="202" t="str" cm="1">
        <f t="array" ref="Y325">IFERROR(ROUNDDOWN(_xlfn.IFS(OR(L325=1,L325=2),X325*K325,L325=4,X325,L325=6,X325*2/3),-3),"")</f>
        <v/>
      </c>
      <c r="Z325" s="126"/>
      <c r="AA325" s="127"/>
      <c r="AB325" s="124" t="str">
        <f>IFERROR(ROUNDDOWN(IF(#REF!=1,X325*K325,IF(#REF!=2,X325*K325,IF(#REF!=3,X325*2/3,IF(#REF!=4,X325,IF(#REF!=5,X325*1/2,""))))),-3),"")</f>
        <v/>
      </c>
      <c r="AC325" s="124" t="str">
        <f t="shared" si="30"/>
        <v/>
      </c>
      <c r="AD325" s="128"/>
      <c r="AE325" s="129"/>
      <c r="AF325" s="130"/>
      <c r="AG325" s="119"/>
    </row>
    <row r="326" spans="1:33" s="4" customFormat="1" ht="30" hidden="1" customHeight="1" outlineLevel="4" x14ac:dyDescent="0.15">
      <c r="A326" s="114">
        <v>320</v>
      </c>
      <c r="B326" s="115"/>
      <c r="C326" s="116"/>
      <c r="D326" s="115"/>
      <c r="E326" s="117"/>
      <c r="F326" s="115"/>
      <c r="G326" s="115"/>
      <c r="H326" s="115"/>
      <c r="I326" s="118" t="str">
        <f>IFERROR(VLOOKUP(H326,事業区分!$B$9:$C$10,2,FALSE),"")</f>
        <v/>
      </c>
      <c r="J326" s="119"/>
      <c r="K326" s="120" t="str">
        <f>IFERROR(VLOOKUP(I326,補助率!$B$5:$C$5,2,FALSE),"")</f>
        <v/>
      </c>
      <c r="L326" s="120" t="str">
        <f>IFERROR(VLOOKUP(H326,事業区分!$B$9:$H$10,7,FALSE),"")</f>
        <v/>
      </c>
      <c r="M326" s="119"/>
      <c r="N326" s="115"/>
      <c r="O326" s="121"/>
      <c r="P326" s="121"/>
      <c r="Q326" s="122" t="str">
        <f t="shared" si="25"/>
        <v/>
      </c>
      <c r="R326" s="121"/>
      <c r="S326" s="121"/>
      <c r="T326" s="121" t="str">
        <f t="shared" si="26"/>
        <v/>
      </c>
      <c r="U326" s="123" t="str">
        <f t="shared" si="27"/>
        <v/>
      </c>
      <c r="V326" s="124" t="str">
        <f t="shared" si="28"/>
        <v/>
      </c>
      <c r="W326" s="121" t="str">
        <f t="shared" si="29"/>
        <v/>
      </c>
      <c r="X326" s="201" t="str" cm="1">
        <f t="array" ref="X326">IFERROR(_xlfn.IFS(L326=1,MIN(Q326,V326),L326=2,MIN(Q326,V326,W326),L326=4,MIN(MIN(Q326,V326)*K326,W326),L326=6,MIN(MIN(Q326,V326)*1/2,W326)),"")</f>
        <v/>
      </c>
      <c r="Y326" s="202" t="str" cm="1">
        <f t="array" ref="Y326">IFERROR(ROUNDDOWN(_xlfn.IFS(OR(L326=1,L326=2),X326*K326,L326=4,X326,L326=6,X326*2/3),-3),"")</f>
        <v/>
      </c>
      <c r="Z326" s="126"/>
      <c r="AA326" s="127"/>
      <c r="AB326" s="124" t="str">
        <f>IFERROR(ROUNDDOWN(IF(#REF!=1,X326*K326,IF(#REF!=2,X326*K326,IF(#REF!=3,X326*2/3,IF(#REF!=4,X326,IF(#REF!=5,X326*1/2,""))))),-3),"")</f>
        <v/>
      </c>
      <c r="AC326" s="124" t="str">
        <f t="shared" si="30"/>
        <v/>
      </c>
      <c r="AD326" s="128"/>
      <c r="AE326" s="129"/>
      <c r="AF326" s="130"/>
      <c r="AG326" s="119"/>
    </row>
    <row r="327" spans="1:33" s="4" customFormat="1" ht="30" hidden="1" customHeight="1" outlineLevel="4" x14ac:dyDescent="0.15">
      <c r="A327" s="114">
        <v>321</v>
      </c>
      <c r="B327" s="115"/>
      <c r="C327" s="116"/>
      <c r="D327" s="115"/>
      <c r="E327" s="117"/>
      <c r="F327" s="115"/>
      <c r="G327" s="115"/>
      <c r="H327" s="115"/>
      <c r="I327" s="118" t="str">
        <f>IFERROR(VLOOKUP(H327,事業区分!$B$9:$C$10,2,FALSE),"")</f>
        <v/>
      </c>
      <c r="J327" s="119"/>
      <c r="K327" s="120" t="str">
        <f>IFERROR(VLOOKUP(I327,補助率!$B$5:$C$5,2,FALSE),"")</f>
        <v/>
      </c>
      <c r="L327" s="120" t="str">
        <f>IFERROR(VLOOKUP(H327,事業区分!$B$9:$H$10,7,FALSE),"")</f>
        <v/>
      </c>
      <c r="M327" s="119"/>
      <c r="N327" s="115"/>
      <c r="O327" s="121"/>
      <c r="P327" s="121"/>
      <c r="Q327" s="122" t="str">
        <f t="shared" si="25"/>
        <v/>
      </c>
      <c r="R327" s="121"/>
      <c r="S327" s="121"/>
      <c r="T327" s="121" t="str">
        <f t="shared" si="26"/>
        <v/>
      </c>
      <c r="U327" s="123" t="str">
        <f t="shared" si="27"/>
        <v/>
      </c>
      <c r="V327" s="124" t="str">
        <f t="shared" si="28"/>
        <v/>
      </c>
      <c r="W327" s="121" t="str">
        <f t="shared" si="29"/>
        <v/>
      </c>
      <c r="X327" s="201" t="str" cm="1">
        <f t="array" ref="X327">IFERROR(_xlfn.IFS(L327=1,MIN(Q327,V327),L327=2,MIN(Q327,V327,W327),L327=4,MIN(MIN(Q327,V327)*K327,W327),L327=6,MIN(MIN(Q327,V327)*1/2,W327)),"")</f>
        <v/>
      </c>
      <c r="Y327" s="202" t="str" cm="1">
        <f t="array" ref="Y327">IFERROR(ROUNDDOWN(_xlfn.IFS(OR(L327=1,L327=2),X327*K327,L327=4,X327,L327=6,X327*2/3),-3),"")</f>
        <v/>
      </c>
      <c r="Z327" s="126"/>
      <c r="AA327" s="127"/>
      <c r="AB327" s="124" t="str">
        <f>IFERROR(ROUNDDOWN(IF(#REF!=1,X327*K327,IF(#REF!=2,X327*K327,IF(#REF!=3,X327*2/3,IF(#REF!=4,X327,IF(#REF!=5,X327*1/2,""))))),-3),"")</f>
        <v/>
      </c>
      <c r="AC327" s="124" t="str">
        <f t="shared" si="30"/>
        <v/>
      </c>
      <c r="AD327" s="128"/>
      <c r="AE327" s="129"/>
      <c r="AF327" s="130"/>
      <c r="AG327" s="119"/>
    </row>
    <row r="328" spans="1:33" s="4" customFormat="1" ht="30" hidden="1" customHeight="1" outlineLevel="4" x14ac:dyDescent="0.15">
      <c r="A328" s="114">
        <v>322</v>
      </c>
      <c r="B328" s="115"/>
      <c r="C328" s="116"/>
      <c r="D328" s="115"/>
      <c r="E328" s="117"/>
      <c r="F328" s="115"/>
      <c r="G328" s="115"/>
      <c r="H328" s="115"/>
      <c r="I328" s="118" t="str">
        <f>IFERROR(VLOOKUP(H328,事業区分!$B$9:$C$10,2,FALSE),"")</f>
        <v/>
      </c>
      <c r="J328" s="119"/>
      <c r="K328" s="120" t="str">
        <f>IFERROR(VLOOKUP(I328,補助率!$B$5:$C$5,2,FALSE),"")</f>
        <v/>
      </c>
      <c r="L328" s="120" t="str">
        <f>IFERROR(VLOOKUP(H328,事業区分!$B$9:$H$10,7,FALSE),"")</f>
        <v/>
      </c>
      <c r="M328" s="119"/>
      <c r="N328" s="115"/>
      <c r="O328" s="121"/>
      <c r="P328" s="121"/>
      <c r="Q328" s="122" t="str">
        <f t="shared" ref="Q328:Q391" si="31">IF(O328-P328=0,"",O328-P328)</f>
        <v/>
      </c>
      <c r="R328" s="121"/>
      <c r="S328" s="121"/>
      <c r="T328" s="121" t="str">
        <f t="shared" ref="T328:T391" si="32">IF(OR(S328=120000000,S328=60000000,S328=180000000,S328=905000,S328=16500000),"－","")</f>
        <v/>
      </c>
      <c r="U328" s="123" t="str">
        <f t="shared" ref="U328:U391" si="33">IFERROR(IF(T328="－",S328,S328*T328),"")</f>
        <v/>
      </c>
      <c r="V328" s="124" t="str">
        <f t="shared" ref="V328:V391" si="34">IF(MIN(R328,U328)=0,"",MIN(R328,U328))</f>
        <v/>
      </c>
      <c r="W328" s="121" t="str">
        <f t="shared" ref="W328:W391" si="35">IF(L328=1,"－","")</f>
        <v/>
      </c>
      <c r="X328" s="201" t="str" cm="1">
        <f t="array" ref="X328">IFERROR(_xlfn.IFS(L328=1,MIN(Q328,V328),L328=2,MIN(Q328,V328,W328),L328=4,MIN(MIN(Q328,V328)*K328,W328),L328=6,MIN(MIN(Q328,V328)*1/2,W328)),"")</f>
        <v/>
      </c>
      <c r="Y328" s="202" t="str" cm="1">
        <f t="array" ref="Y328">IFERROR(ROUNDDOWN(_xlfn.IFS(OR(L328=1,L328=2),X328*K328,L328=4,X328,L328=6,X328*2/3),-3),"")</f>
        <v/>
      </c>
      <c r="Z328" s="126"/>
      <c r="AA328" s="127"/>
      <c r="AB328" s="124" t="str">
        <f>IFERROR(ROUNDDOWN(IF(#REF!=1,X328*K328,IF(#REF!=2,X328*K328,IF(#REF!=3,X328*2/3,IF(#REF!=4,X328,IF(#REF!=5,X328*1/2,""))))),-3),"")</f>
        <v/>
      </c>
      <c r="AC328" s="124" t="str">
        <f t="shared" ref="AC328:AC391" si="36">IFERROR(AA328-AB328,"")</f>
        <v/>
      </c>
      <c r="AD328" s="128"/>
      <c r="AE328" s="129"/>
      <c r="AF328" s="130"/>
      <c r="AG328" s="119"/>
    </row>
    <row r="329" spans="1:33" s="4" customFormat="1" ht="30" hidden="1" customHeight="1" outlineLevel="4" x14ac:dyDescent="0.15">
      <c r="A329" s="114">
        <v>323</v>
      </c>
      <c r="B329" s="115"/>
      <c r="C329" s="116"/>
      <c r="D329" s="115"/>
      <c r="E329" s="117"/>
      <c r="F329" s="115"/>
      <c r="G329" s="115"/>
      <c r="H329" s="115"/>
      <c r="I329" s="118" t="str">
        <f>IFERROR(VLOOKUP(H329,事業区分!$B$9:$C$10,2,FALSE),"")</f>
        <v/>
      </c>
      <c r="J329" s="119"/>
      <c r="K329" s="120" t="str">
        <f>IFERROR(VLOOKUP(I329,補助率!$B$5:$C$5,2,FALSE),"")</f>
        <v/>
      </c>
      <c r="L329" s="120" t="str">
        <f>IFERROR(VLOOKUP(H329,事業区分!$B$9:$H$10,7,FALSE),"")</f>
        <v/>
      </c>
      <c r="M329" s="119"/>
      <c r="N329" s="115"/>
      <c r="O329" s="121"/>
      <c r="P329" s="121"/>
      <c r="Q329" s="122" t="str">
        <f t="shared" si="31"/>
        <v/>
      </c>
      <c r="R329" s="121"/>
      <c r="S329" s="121"/>
      <c r="T329" s="121" t="str">
        <f t="shared" si="32"/>
        <v/>
      </c>
      <c r="U329" s="123" t="str">
        <f t="shared" si="33"/>
        <v/>
      </c>
      <c r="V329" s="124" t="str">
        <f t="shared" si="34"/>
        <v/>
      </c>
      <c r="W329" s="121" t="str">
        <f t="shared" si="35"/>
        <v/>
      </c>
      <c r="X329" s="201" t="str" cm="1">
        <f t="array" ref="X329">IFERROR(_xlfn.IFS(L329=1,MIN(Q329,V329),L329=2,MIN(Q329,V329,W329),L329=4,MIN(MIN(Q329,V329)*K329,W329),L329=6,MIN(MIN(Q329,V329)*1/2,W329)),"")</f>
        <v/>
      </c>
      <c r="Y329" s="202" t="str" cm="1">
        <f t="array" ref="Y329">IFERROR(ROUNDDOWN(_xlfn.IFS(OR(L329=1,L329=2),X329*K329,L329=4,X329,L329=6,X329*2/3),-3),"")</f>
        <v/>
      </c>
      <c r="Z329" s="126"/>
      <c r="AA329" s="127"/>
      <c r="AB329" s="124" t="str">
        <f>IFERROR(ROUNDDOWN(IF(#REF!=1,X329*K329,IF(#REF!=2,X329*K329,IF(#REF!=3,X329*2/3,IF(#REF!=4,X329,IF(#REF!=5,X329*1/2,""))))),-3),"")</f>
        <v/>
      </c>
      <c r="AC329" s="124" t="str">
        <f t="shared" si="36"/>
        <v/>
      </c>
      <c r="AD329" s="128"/>
      <c r="AE329" s="129"/>
      <c r="AF329" s="130"/>
      <c r="AG329" s="119"/>
    </row>
    <row r="330" spans="1:33" s="4" customFormat="1" ht="30" hidden="1" customHeight="1" outlineLevel="4" x14ac:dyDescent="0.15">
      <c r="A330" s="114">
        <v>324</v>
      </c>
      <c r="B330" s="115"/>
      <c r="C330" s="116"/>
      <c r="D330" s="115"/>
      <c r="E330" s="117"/>
      <c r="F330" s="115"/>
      <c r="G330" s="115"/>
      <c r="H330" s="115"/>
      <c r="I330" s="118" t="str">
        <f>IFERROR(VLOOKUP(H330,事業区分!$B$9:$C$10,2,FALSE),"")</f>
        <v/>
      </c>
      <c r="J330" s="119"/>
      <c r="K330" s="120" t="str">
        <f>IFERROR(VLOOKUP(I330,補助率!$B$5:$C$5,2,FALSE),"")</f>
        <v/>
      </c>
      <c r="L330" s="120" t="str">
        <f>IFERROR(VLOOKUP(H330,事業区分!$B$9:$H$10,7,FALSE),"")</f>
        <v/>
      </c>
      <c r="M330" s="119"/>
      <c r="N330" s="115"/>
      <c r="O330" s="121"/>
      <c r="P330" s="121"/>
      <c r="Q330" s="122" t="str">
        <f t="shared" si="31"/>
        <v/>
      </c>
      <c r="R330" s="121"/>
      <c r="S330" s="121"/>
      <c r="T330" s="121" t="str">
        <f t="shared" si="32"/>
        <v/>
      </c>
      <c r="U330" s="123" t="str">
        <f t="shared" si="33"/>
        <v/>
      </c>
      <c r="V330" s="124" t="str">
        <f t="shared" si="34"/>
        <v/>
      </c>
      <c r="W330" s="121" t="str">
        <f t="shared" si="35"/>
        <v/>
      </c>
      <c r="X330" s="201" t="str" cm="1">
        <f t="array" ref="X330">IFERROR(_xlfn.IFS(L330=1,MIN(Q330,V330),L330=2,MIN(Q330,V330,W330),L330=4,MIN(MIN(Q330,V330)*K330,W330),L330=6,MIN(MIN(Q330,V330)*1/2,W330)),"")</f>
        <v/>
      </c>
      <c r="Y330" s="202" t="str" cm="1">
        <f t="array" ref="Y330">IFERROR(ROUNDDOWN(_xlfn.IFS(OR(L330=1,L330=2),X330*K330,L330=4,X330,L330=6,X330*2/3),-3),"")</f>
        <v/>
      </c>
      <c r="Z330" s="126"/>
      <c r="AA330" s="127"/>
      <c r="AB330" s="124" t="str">
        <f>IFERROR(ROUNDDOWN(IF(#REF!=1,X330*K330,IF(#REF!=2,X330*K330,IF(#REF!=3,X330*2/3,IF(#REF!=4,X330,IF(#REF!=5,X330*1/2,""))))),-3),"")</f>
        <v/>
      </c>
      <c r="AC330" s="124" t="str">
        <f t="shared" si="36"/>
        <v/>
      </c>
      <c r="AD330" s="128"/>
      <c r="AE330" s="129"/>
      <c r="AF330" s="130"/>
      <c r="AG330" s="119"/>
    </row>
    <row r="331" spans="1:33" s="4" customFormat="1" ht="30" hidden="1" customHeight="1" outlineLevel="4" x14ac:dyDescent="0.15">
      <c r="A331" s="114">
        <v>325</v>
      </c>
      <c r="B331" s="115"/>
      <c r="C331" s="116"/>
      <c r="D331" s="115"/>
      <c r="E331" s="117"/>
      <c r="F331" s="115"/>
      <c r="G331" s="115"/>
      <c r="H331" s="115"/>
      <c r="I331" s="118" t="str">
        <f>IFERROR(VLOOKUP(H331,事業区分!$B$9:$C$10,2,FALSE),"")</f>
        <v/>
      </c>
      <c r="J331" s="119"/>
      <c r="K331" s="120" t="str">
        <f>IFERROR(VLOOKUP(I331,補助率!$B$5:$C$5,2,FALSE),"")</f>
        <v/>
      </c>
      <c r="L331" s="120" t="str">
        <f>IFERROR(VLOOKUP(H331,事業区分!$B$9:$H$10,7,FALSE),"")</f>
        <v/>
      </c>
      <c r="M331" s="119"/>
      <c r="N331" s="115"/>
      <c r="O331" s="121"/>
      <c r="P331" s="121"/>
      <c r="Q331" s="122" t="str">
        <f t="shared" si="31"/>
        <v/>
      </c>
      <c r="R331" s="121"/>
      <c r="S331" s="121"/>
      <c r="T331" s="121" t="str">
        <f t="shared" si="32"/>
        <v/>
      </c>
      <c r="U331" s="123" t="str">
        <f t="shared" si="33"/>
        <v/>
      </c>
      <c r="V331" s="124" t="str">
        <f t="shared" si="34"/>
        <v/>
      </c>
      <c r="W331" s="121" t="str">
        <f t="shared" si="35"/>
        <v/>
      </c>
      <c r="X331" s="201" t="str" cm="1">
        <f t="array" ref="X331">IFERROR(_xlfn.IFS(L331=1,MIN(Q331,V331),L331=2,MIN(Q331,V331,W331),L331=4,MIN(MIN(Q331,V331)*K331,W331),L331=6,MIN(MIN(Q331,V331)*1/2,W331)),"")</f>
        <v/>
      </c>
      <c r="Y331" s="202" t="str" cm="1">
        <f t="array" ref="Y331">IFERROR(ROUNDDOWN(_xlfn.IFS(OR(L331=1,L331=2),X331*K331,L331=4,X331,L331=6,X331*2/3),-3),"")</f>
        <v/>
      </c>
      <c r="Z331" s="126"/>
      <c r="AA331" s="127"/>
      <c r="AB331" s="124" t="str">
        <f>IFERROR(ROUNDDOWN(IF(#REF!=1,X331*K331,IF(#REF!=2,X331*K331,IF(#REF!=3,X331*2/3,IF(#REF!=4,X331,IF(#REF!=5,X331*1/2,""))))),-3),"")</f>
        <v/>
      </c>
      <c r="AC331" s="124" t="str">
        <f t="shared" si="36"/>
        <v/>
      </c>
      <c r="AD331" s="128"/>
      <c r="AE331" s="129"/>
      <c r="AF331" s="130"/>
      <c r="AG331" s="119"/>
    </row>
    <row r="332" spans="1:33" s="4" customFormat="1" ht="30" hidden="1" customHeight="1" outlineLevel="4" x14ac:dyDescent="0.15">
      <c r="A332" s="114">
        <v>326</v>
      </c>
      <c r="B332" s="115"/>
      <c r="C332" s="116"/>
      <c r="D332" s="115"/>
      <c r="E332" s="117"/>
      <c r="F332" s="115"/>
      <c r="G332" s="115"/>
      <c r="H332" s="115"/>
      <c r="I332" s="118" t="str">
        <f>IFERROR(VLOOKUP(H332,事業区分!$B$9:$C$10,2,FALSE),"")</f>
        <v/>
      </c>
      <c r="J332" s="119"/>
      <c r="K332" s="120" t="str">
        <f>IFERROR(VLOOKUP(I332,補助率!$B$5:$C$5,2,FALSE),"")</f>
        <v/>
      </c>
      <c r="L332" s="120" t="str">
        <f>IFERROR(VLOOKUP(H332,事業区分!$B$9:$H$10,7,FALSE),"")</f>
        <v/>
      </c>
      <c r="M332" s="119"/>
      <c r="N332" s="115"/>
      <c r="O332" s="121"/>
      <c r="P332" s="121"/>
      <c r="Q332" s="122" t="str">
        <f t="shared" si="31"/>
        <v/>
      </c>
      <c r="R332" s="121"/>
      <c r="S332" s="121"/>
      <c r="T332" s="121" t="str">
        <f t="shared" si="32"/>
        <v/>
      </c>
      <c r="U332" s="123" t="str">
        <f t="shared" si="33"/>
        <v/>
      </c>
      <c r="V332" s="124" t="str">
        <f t="shared" si="34"/>
        <v/>
      </c>
      <c r="W332" s="121" t="str">
        <f t="shared" si="35"/>
        <v/>
      </c>
      <c r="X332" s="201" t="str" cm="1">
        <f t="array" ref="X332">IFERROR(_xlfn.IFS(L332=1,MIN(Q332,V332),L332=2,MIN(Q332,V332,W332),L332=4,MIN(MIN(Q332,V332)*K332,W332),L332=6,MIN(MIN(Q332,V332)*1/2,W332)),"")</f>
        <v/>
      </c>
      <c r="Y332" s="202" t="str" cm="1">
        <f t="array" ref="Y332">IFERROR(ROUNDDOWN(_xlfn.IFS(OR(L332=1,L332=2),X332*K332,L332=4,X332,L332=6,X332*2/3),-3),"")</f>
        <v/>
      </c>
      <c r="Z332" s="126"/>
      <c r="AA332" s="127"/>
      <c r="AB332" s="124" t="str">
        <f>IFERROR(ROUNDDOWN(IF(#REF!=1,X332*K332,IF(#REF!=2,X332*K332,IF(#REF!=3,X332*2/3,IF(#REF!=4,X332,IF(#REF!=5,X332*1/2,""))))),-3),"")</f>
        <v/>
      </c>
      <c r="AC332" s="124" t="str">
        <f t="shared" si="36"/>
        <v/>
      </c>
      <c r="AD332" s="128"/>
      <c r="AE332" s="129"/>
      <c r="AF332" s="130"/>
      <c r="AG332" s="119"/>
    </row>
    <row r="333" spans="1:33" s="4" customFormat="1" ht="30" hidden="1" customHeight="1" outlineLevel="4" x14ac:dyDescent="0.15">
      <c r="A333" s="114">
        <v>327</v>
      </c>
      <c r="B333" s="115"/>
      <c r="C333" s="116"/>
      <c r="D333" s="115"/>
      <c r="E333" s="117"/>
      <c r="F333" s="115"/>
      <c r="G333" s="115"/>
      <c r="H333" s="115"/>
      <c r="I333" s="118" t="str">
        <f>IFERROR(VLOOKUP(H333,事業区分!$B$9:$C$10,2,FALSE),"")</f>
        <v/>
      </c>
      <c r="J333" s="119"/>
      <c r="K333" s="120" t="str">
        <f>IFERROR(VLOOKUP(I333,補助率!$B$5:$C$5,2,FALSE),"")</f>
        <v/>
      </c>
      <c r="L333" s="120" t="str">
        <f>IFERROR(VLOOKUP(H333,事業区分!$B$9:$H$10,7,FALSE),"")</f>
        <v/>
      </c>
      <c r="M333" s="119"/>
      <c r="N333" s="115"/>
      <c r="O333" s="121"/>
      <c r="P333" s="121"/>
      <c r="Q333" s="122" t="str">
        <f t="shared" si="31"/>
        <v/>
      </c>
      <c r="R333" s="121"/>
      <c r="S333" s="121"/>
      <c r="T333" s="121" t="str">
        <f t="shared" si="32"/>
        <v/>
      </c>
      <c r="U333" s="123" t="str">
        <f t="shared" si="33"/>
        <v/>
      </c>
      <c r="V333" s="124" t="str">
        <f t="shared" si="34"/>
        <v/>
      </c>
      <c r="W333" s="121" t="str">
        <f t="shared" si="35"/>
        <v/>
      </c>
      <c r="X333" s="201" t="str" cm="1">
        <f t="array" ref="X333">IFERROR(_xlfn.IFS(L333=1,MIN(Q333,V333),L333=2,MIN(Q333,V333,W333),L333=4,MIN(MIN(Q333,V333)*K333,W333),L333=6,MIN(MIN(Q333,V333)*1/2,W333)),"")</f>
        <v/>
      </c>
      <c r="Y333" s="202" t="str" cm="1">
        <f t="array" ref="Y333">IFERROR(ROUNDDOWN(_xlfn.IFS(OR(L333=1,L333=2),X333*K333,L333=4,X333,L333=6,X333*2/3),-3),"")</f>
        <v/>
      </c>
      <c r="Z333" s="126"/>
      <c r="AA333" s="127"/>
      <c r="AB333" s="124" t="str">
        <f>IFERROR(ROUNDDOWN(IF(#REF!=1,X333*K333,IF(#REF!=2,X333*K333,IF(#REF!=3,X333*2/3,IF(#REF!=4,X333,IF(#REF!=5,X333*1/2,""))))),-3),"")</f>
        <v/>
      </c>
      <c r="AC333" s="124" t="str">
        <f t="shared" si="36"/>
        <v/>
      </c>
      <c r="AD333" s="128"/>
      <c r="AE333" s="129"/>
      <c r="AF333" s="130"/>
      <c r="AG333" s="119"/>
    </row>
    <row r="334" spans="1:33" s="4" customFormat="1" ht="30" hidden="1" customHeight="1" outlineLevel="4" x14ac:dyDescent="0.15">
      <c r="A334" s="114">
        <v>328</v>
      </c>
      <c r="B334" s="115"/>
      <c r="C334" s="116"/>
      <c r="D334" s="115"/>
      <c r="E334" s="117"/>
      <c r="F334" s="115"/>
      <c r="G334" s="115"/>
      <c r="H334" s="115"/>
      <c r="I334" s="118" t="str">
        <f>IFERROR(VLOOKUP(H334,事業区分!$B$9:$C$10,2,FALSE),"")</f>
        <v/>
      </c>
      <c r="J334" s="119"/>
      <c r="K334" s="120" t="str">
        <f>IFERROR(VLOOKUP(I334,補助率!$B$5:$C$5,2,FALSE),"")</f>
        <v/>
      </c>
      <c r="L334" s="120" t="str">
        <f>IFERROR(VLOOKUP(H334,事業区分!$B$9:$H$10,7,FALSE),"")</f>
        <v/>
      </c>
      <c r="M334" s="119"/>
      <c r="N334" s="115"/>
      <c r="O334" s="121"/>
      <c r="P334" s="121"/>
      <c r="Q334" s="122" t="str">
        <f t="shared" si="31"/>
        <v/>
      </c>
      <c r="R334" s="121"/>
      <c r="S334" s="121"/>
      <c r="T334" s="121" t="str">
        <f t="shared" si="32"/>
        <v/>
      </c>
      <c r="U334" s="123" t="str">
        <f t="shared" si="33"/>
        <v/>
      </c>
      <c r="V334" s="124" t="str">
        <f t="shared" si="34"/>
        <v/>
      </c>
      <c r="W334" s="121" t="str">
        <f t="shared" si="35"/>
        <v/>
      </c>
      <c r="X334" s="201" t="str" cm="1">
        <f t="array" ref="X334">IFERROR(_xlfn.IFS(L334=1,MIN(Q334,V334),L334=2,MIN(Q334,V334,W334),L334=4,MIN(MIN(Q334,V334)*K334,W334),L334=6,MIN(MIN(Q334,V334)*1/2,W334)),"")</f>
        <v/>
      </c>
      <c r="Y334" s="202" t="str" cm="1">
        <f t="array" ref="Y334">IFERROR(ROUNDDOWN(_xlfn.IFS(OR(L334=1,L334=2),X334*K334,L334=4,X334,L334=6,X334*2/3),-3),"")</f>
        <v/>
      </c>
      <c r="Z334" s="126"/>
      <c r="AA334" s="127"/>
      <c r="AB334" s="124" t="str">
        <f>IFERROR(ROUNDDOWN(IF(#REF!=1,X334*K334,IF(#REF!=2,X334*K334,IF(#REF!=3,X334*2/3,IF(#REF!=4,X334,IF(#REF!=5,X334*1/2,""))))),-3),"")</f>
        <v/>
      </c>
      <c r="AC334" s="124" t="str">
        <f t="shared" si="36"/>
        <v/>
      </c>
      <c r="AD334" s="128"/>
      <c r="AE334" s="129"/>
      <c r="AF334" s="130"/>
      <c r="AG334" s="119"/>
    </row>
    <row r="335" spans="1:33" s="4" customFormat="1" ht="30" hidden="1" customHeight="1" outlineLevel="4" x14ac:dyDescent="0.15">
      <c r="A335" s="114">
        <v>329</v>
      </c>
      <c r="B335" s="115"/>
      <c r="C335" s="116"/>
      <c r="D335" s="115"/>
      <c r="E335" s="117"/>
      <c r="F335" s="115"/>
      <c r="G335" s="115"/>
      <c r="H335" s="115"/>
      <c r="I335" s="118" t="str">
        <f>IFERROR(VLOOKUP(H335,事業区分!$B$9:$C$10,2,FALSE),"")</f>
        <v/>
      </c>
      <c r="J335" s="119"/>
      <c r="K335" s="120" t="str">
        <f>IFERROR(VLOOKUP(I335,補助率!$B$5:$C$5,2,FALSE),"")</f>
        <v/>
      </c>
      <c r="L335" s="120" t="str">
        <f>IFERROR(VLOOKUP(H335,事業区分!$B$9:$H$10,7,FALSE),"")</f>
        <v/>
      </c>
      <c r="M335" s="119"/>
      <c r="N335" s="115"/>
      <c r="O335" s="121"/>
      <c r="P335" s="121"/>
      <c r="Q335" s="122" t="str">
        <f t="shared" si="31"/>
        <v/>
      </c>
      <c r="R335" s="121"/>
      <c r="S335" s="121"/>
      <c r="T335" s="121" t="str">
        <f t="shared" si="32"/>
        <v/>
      </c>
      <c r="U335" s="123" t="str">
        <f t="shared" si="33"/>
        <v/>
      </c>
      <c r="V335" s="124" t="str">
        <f t="shared" si="34"/>
        <v/>
      </c>
      <c r="W335" s="121" t="str">
        <f t="shared" si="35"/>
        <v/>
      </c>
      <c r="X335" s="201" t="str" cm="1">
        <f t="array" ref="X335">IFERROR(_xlfn.IFS(L335=1,MIN(Q335,V335),L335=2,MIN(Q335,V335,W335),L335=4,MIN(MIN(Q335,V335)*K335,W335),L335=6,MIN(MIN(Q335,V335)*1/2,W335)),"")</f>
        <v/>
      </c>
      <c r="Y335" s="202" t="str" cm="1">
        <f t="array" ref="Y335">IFERROR(ROUNDDOWN(_xlfn.IFS(OR(L335=1,L335=2),X335*K335,L335=4,X335,L335=6,X335*2/3),-3),"")</f>
        <v/>
      </c>
      <c r="Z335" s="126"/>
      <c r="AA335" s="127"/>
      <c r="AB335" s="124" t="str">
        <f>IFERROR(ROUNDDOWN(IF(#REF!=1,X335*K335,IF(#REF!=2,X335*K335,IF(#REF!=3,X335*2/3,IF(#REF!=4,X335,IF(#REF!=5,X335*1/2,""))))),-3),"")</f>
        <v/>
      </c>
      <c r="AC335" s="124" t="str">
        <f t="shared" si="36"/>
        <v/>
      </c>
      <c r="AD335" s="128"/>
      <c r="AE335" s="129"/>
      <c r="AF335" s="130"/>
      <c r="AG335" s="119"/>
    </row>
    <row r="336" spans="1:33" s="4" customFormat="1" ht="30" hidden="1" customHeight="1" outlineLevel="4" x14ac:dyDescent="0.15">
      <c r="A336" s="114">
        <v>330</v>
      </c>
      <c r="B336" s="115"/>
      <c r="C336" s="116"/>
      <c r="D336" s="115"/>
      <c r="E336" s="117"/>
      <c r="F336" s="115"/>
      <c r="G336" s="115"/>
      <c r="H336" s="115"/>
      <c r="I336" s="118" t="str">
        <f>IFERROR(VLOOKUP(H336,事業区分!$B$9:$C$10,2,FALSE),"")</f>
        <v/>
      </c>
      <c r="J336" s="119"/>
      <c r="K336" s="120" t="str">
        <f>IFERROR(VLOOKUP(I336,補助率!$B$5:$C$5,2,FALSE),"")</f>
        <v/>
      </c>
      <c r="L336" s="120" t="str">
        <f>IFERROR(VLOOKUP(H336,事業区分!$B$9:$H$10,7,FALSE),"")</f>
        <v/>
      </c>
      <c r="M336" s="119"/>
      <c r="N336" s="115"/>
      <c r="O336" s="121"/>
      <c r="P336" s="121"/>
      <c r="Q336" s="122" t="str">
        <f t="shared" si="31"/>
        <v/>
      </c>
      <c r="R336" s="121"/>
      <c r="S336" s="121"/>
      <c r="T336" s="121" t="str">
        <f t="shared" si="32"/>
        <v/>
      </c>
      <c r="U336" s="123" t="str">
        <f t="shared" si="33"/>
        <v/>
      </c>
      <c r="V336" s="124" t="str">
        <f t="shared" si="34"/>
        <v/>
      </c>
      <c r="W336" s="121" t="str">
        <f t="shared" si="35"/>
        <v/>
      </c>
      <c r="X336" s="201" t="str" cm="1">
        <f t="array" ref="X336">IFERROR(_xlfn.IFS(L336=1,MIN(Q336,V336),L336=2,MIN(Q336,V336,W336),L336=4,MIN(MIN(Q336,V336)*K336,W336),L336=6,MIN(MIN(Q336,V336)*1/2,W336)),"")</f>
        <v/>
      </c>
      <c r="Y336" s="202" t="str" cm="1">
        <f t="array" ref="Y336">IFERROR(ROUNDDOWN(_xlfn.IFS(OR(L336=1,L336=2),X336*K336,L336=4,X336,L336=6,X336*2/3),-3),"")</f>
        <v/>
      </c>
      <c r="Z336" s="126"/>
      <c r="AA336" s="127"/>
      <c r="AB336" s="124" t="str">
        <f>IFERROR(ROUNDDOWN(IF(#REF!=1,X336*K336,IF(#REF!=2,X336*K336,IF(#REF!=3,X336*2/3,IF(#REF!=4,X336,IF(#REF!=5,X336*1/2,""))))),-3),"")</f>
        <v/>
      </c>
      <c r="AC336" s="124" t="str">
        <f t="shared" si="36"/>
        <v/>
      </c>
      <c r="AD336" s="128"/>
      <c r="AE336" s="129"/>
      <c r="AF336" s="130"/>
      <c r="AG336" s="119"/>
    </row>
    <row r="337" spans="1:33" s="4" customFormat="1" ht="30" hidden="1" customHeight="1" outlineLevel="4" x14ac:dyDescent="0.15">
      <c r="A337" s="114">
        <v>331</v>
      </c>
      <c r="B337" s="115"/>
      <c r="C337" s="116"/>
      <c r="D337" s="115"/>
      <c r="E337" s="117"/>
      <c r="F337" s="115"/>
      <c r="G337" s="115"/>
      <c r="H337" s="115"/>
      <c r="I337" s="118" t="str">
        <f>IFERROR(VLOOKUP(H337,事業区分!$B$9:$C$10,2,FALSE),"")</f>
        <v/>
      </c>
      <c r="J337" s="119"/>
      <c r="K337" s="120" t="str">
        <f>IFERROR(VLOOKUP(I337,補助率!$B$5:$C$5,2,FALSE),"")</f>
        <v/>
      </c>
      <c r="L337" s="120" t="str">
        <f>IFERROR(VLOOKUP(H337,事業区分!$B$9:$H$10,7,FALSE),"")</f>
        <v/>
      </c>
      <c r="M337" s="119"/>
      <c r="N337" s="115"/>
      <c r="O337" s="121"/>
      <c r="P337" s="121"/>
      <c r="Q337" s="122" t="str">
        <f t="shared" si="31"/>
        <v/>
      </c>
      <c r="R337" s="121"/>
      <c r="S337" s="121"/>
      <c r="T337" s="121" t="str">
        <f t="shared" si="32"/>
        <v/>
      </c>
      <c r="U337" s="123" t="str">
        <f t="shared" si="33"/>
        <v/>
      </c>
      <c r="V337" s="124" t="str">
        <f t="shared" si="34"/>
        <v/>
      </c>
      <c r="W337" s="121" t="str">
        <f t="shared" si="35"/>
        <v/>
      </c>
      <c r="X337" s="201" t="str" cm="1">
        <f t="array" ref="X337">IFERROR(_xlfn.IFS(L337=1,MIN(Q337,V337),L337=2,MIN(Q337,V337,W337),L337=4,MIN(MIN(Q337,V337)*K337,W337),L337=6,MIN(MIN(Q337,V337)*1/2,W337)),"")</f>
        <v/>
      </c>
      <c r="Y337" s="202" t="str" cm="1">
        <f t="array" ref="Y337">IFERROR(ROUNDDOWN(_xlfn.IFS(OR(L337=1,L337=2),X337*K337,L337=4,X337,L337=6,X337*2/3),-3),"")</f>
        <v/>
      </c>
      <c r="Z337" s="126"/>
      <c r="AA337" s="127"/>
      <c r="AB337" s="124" t="str">
        <f>IFERROR(ROUNDDOWN(IF(#REF!=1,X337*K337,IF(#REF!=2,X337*K337,IF(#REF!=3,X337*2/3,IF(#REF!=4,X337,IF(#REF!=5,X337*1/2,""))))),-3),"")</f>
        <v/>
      </c>
      <c r="AC337" s="124" t="str">
        <f t="shared" si="36"/>
        <v/>
      </c>
      <c r="AD337" s="128"/>
      <c r="AE337" s="129"/>
      <c r="AF337" s="130"/>
      <c r="AG337" s="119"/>
    </row>
    <row r="338" spans="1:33" s="4" customFormat="1" ht="30" hidden="1" customHeight="1" outlineLevel="4" x14ac:dyDescent="0.15">
      <c r="A338" s="114">
        <v>332</v>
      </c>
      <c r="B338" s="115"/>
      <c r="C338" s="116"/>
      <c r="D338" s="115"/>
      <c r="E338" s="117"/>
      <c r="F338" s="115"/>
      <c r="G338" s="115"/>
      <c r="H338" s="115"/>
      <c r="I338" s="118" t="str">
        <f>IFERROR(VLOOKUP(H338,事業区分!$B$9:$C$10,2,FALSE),"")</f>
        <v/>
      </c>
      <c r="J338" s="119"/>
      <c r="K338" s="120" t="str">
        <f>IFERROR(VLOOKUP(I338,補助率!$B$5:$C$5,2,FALSE),"")</f>
        <v/>
      </c>
      <c r="L338" s="120" t="str">
        <f>IFERROR(VLOOKUP(H338,事業区分!$B$9:$H$10,7,FALSE),"")</f>
        <v/>
      </c>
      <c r="M338" s="119"/>
      <c r="N338" s="115"/>
      <c r="O338" s="121"/>
      <c r="P338" s="121"/>
      <c r="Q338" s="122" t="str">
        <f t="shared" si="31"/>
        <v/>
      </c>
      <c r="R338" s="121"/>
      <c r="S338" s="121"/>
      <c r="T338" s="121" t="str">
        <f t="shared" si="32"/>
        <v/>
      </c>
      <c r="U338" s="123" t="str">
        <f t="shared" si="33"/>
        <v/>
      </c>
      <c r="V338" s="124" t="str">
        <f t="shared" si="34"/>
        <v/>
      </c>
      <c r="W338" s="121" t="str">
        <f t="shared" si="35"/>
        <v/>
      </c>
      <c r="X338" s="201" t="str" cm="1">
        <f t="array" ref="X338">IFERROR(_xlfn.IFS(L338=1,MIN(Q338,V338),L338=2,MIN(Q338,V338,W338),L338=4,MIN(MIN(Q338,V338)*K338,W338),L338=6,MIN(MIN(Q338,V338)*1/2,W338)),"")</f>
        <v/>
      </c>
      <c r="Y338" s="202" t="str" cm="1">
        <f t="array" ref="Y338">IFERROR(ROUNDDOWN(_xlfn.IFS(OR(L338=1,L338=2),X338*K338,L338=4,X338,L338=6,X338*2/3),-3),"")</f>
        <v/>
      </c>
      <c r="Z338" s="126"/>
      <c r="AA338" s="127"/>
      <c r="AB338" s="124" t="str">
        <f>IFERROR(ROUNDDOWN(IF(#REF!=1,X338*K338,IF(#REF!=2,X338*K338,IF(#REF!=3,X338*2/3,IF(#REF!=4,X338,IF(#REF!=5,X338*1/2,""))))),-3),"")</f>
        <v/>
      </c>
      <c r="AC338" s="124" t="str">
        <f t="shared" si="36"/>
        <v/>
      </c>
      <c r="AD338" s="128"/>
      <c r="AE338" s="129"/>
      <c r="AF338" s="130"/>
      <c r="AG338" s="119"/>
    </row>
    <row r="339" spans="1:33" s="4" customFormat="1" ht="30" hidden="1" customHeight="1" outlineLevel="4" x14ac:dyDescent="0.15">
      <c r="A339" s="114">
        <v>333</v>
      </c>
      <c r="B339" s="115"/>
      <c r="C339" s="116"/>
      <c r="D339" s="115"/>
      <c r="E339" s="117"/>
      <c r="F339" s="115"/>
      <c r="G339" s="115"/>
      <c r="H339" s="115"/>
      <c r="I339" s="118" t="str">
        <f>IFERROR(VLOOKUP(H339,事業区分!$B$9:$C$10,2,FALSE),"")</f>
        <v/>
      </c>
      <c r="J339" s="119"/>
      <c r="K339" s="120" t="str">
        <f>IFERROR(VLOOKUP(I339,補助率!$B$5:$C$5,2,FALSE),"")</f>
        <v/>
      </c>
      <c r="L339" s="120" t="str">
        <f>IFERROR(VLOOKUP(H339,事業区分!$B$9:$H$10,7,FALSE),"")</f>
        <v/>
      </c>
      <c r="M339" s="119"/>
      <c r="N339" s="115"/>
      <c r="O339" s="121"/>
      <c r="P339" s="121"/>
      <c r="Q339" s="122" t="str">
        <f t="shared" si="31"/>
        <v/>
      </c>
      <c r="R339" s="121"/>
      <c r="S339" s="121"/>
      <c r="T339" s="121" t="str">
        <f t="shared" si="32"/>
        <v/>
      </c>
      <c r="U339" s="123" t="str">
        <f t="shared" si="33"/>
        <v/>
      </c>
      <c r="V339" s="124" t="str">
        <f t="shared" si="34"/>
        <v/>
      </c>
      <c r="W339" s="121" t="str">
        <f t="shared" si="35"/>
        <v/>
      </c>
      <c r="X339" s="201" t="str" cm="1">
        <f t="array" ref="X339">IFERROR(_xlfn.IFS(L339=1,MIN(Q339,V339),L339=2,MIN(Q339,V339,W339),L339=4,MIN(MIN(Q339,V339)*K339,W339),L339=6,MIN(MIN(Q339,V339)*1/2,W339)),"")</f>
        <v/>
      </c>
      <c r="Y339" s="202" t="str" cm="1">
        <f t="array" ref="Y339">IFERROR(ROUNDDOWN(_xlfn.IFS(OR(L339=1,L339=2),X339*K339,L339=4,X339,L339=6,X339*2/3),-3),"")</f>
        <v/>
      </c>
      <c r="Z339" s="126"/>
      <c r="AA339" s="127"/>
      <c r="AB339" s="124" t="str">
        <f>IFERROR(ROUNDDOWN(IF(#REF!=1,X339*K339,IF(#REF!=2,X339*K339,IF(#REF!=3,X339*2/3,IF(#REF!=4,X339,IF(#REF!=5,X339*1/2,""))))),-3),"")</f>
        <v/>
      </c>
      <c r="AC339" s="124" t="str">
        <f t="shared" si="36"/>
        <v/>
      </c>
      <c r="AD339" s="128"/>
      <c r="AE339" s="129"/>
      <c r="AF339" s="130"/>
      <c r="AG339" s="119"/>
    </row>
    <row r="340" spans="1:33" s="4" customFormat="1" ht="30" hidden="1" customHeight="1" outlineLevel="4" x14ac:dyDescent="0.15">
      <c r="A340" s="114">
        <v>334</v>
      </c>
      <c r="B340" s="115"/>
      <c r="C340" s="116"/>
      <c r="D340" s="115"/>
      <c r="E340" s="117"/>
      <c r="F340" s="115"/>
      <c r="G340" s="115"/>
      <c r="H340" s="115"/>
      <c r="I340" s="118" t="str">
        <f>IFERROR(VLOOKUP(H340,事業区分!$B$9:$C$10,2,FALSE),"")</f>
        <v/>
      </c>
      <c r="J340" s="119"/>
      <c r="K340" s="120" t="str">
        <f>IFERROR(VLOOKUP(I340,補助率!$B$5:$C$5,2,FALSE),"")</f>
        <v/>
      </c>
      <c r="L340" s="120" t="str">
        <f>IFERROR(VLOOKUP(H340,事業区分!$B$9:$H$10,7,FALSE),"")</f>
        <v/>
      </c>
      <c r="M340" s="119"/>
      <c r="N340" s="115"/>
      <c r="O340" s="121"/>
      <c r="P340" s="121"/>
      <c r="Q340" s="122" t="str">
        <f t="shared" si="31"/>
        <v/>
      </c>
      <c r="R340" s="121"/>
      <c r="S340" s="121"/>
      <c r="T340" s="121" t="str">
        <f t="shared" si="32"/>
        <v/>
      </c>
      <c r="U340" s="123" t="str">
        <f t="shared" si="33"/>
        <v/>
      </c>
      <c r="V340" s="124" t="str">
        <f t="shared" si="34"/>
        <v/>
      </c>
      <c r="W340" s="121" t="str">
        <f t="shared" si="35"/>
        <v/>
      </c>
      <c r="X340" s="201" t="str" cm="1">
        <f t="array" ref="X340">IFERROR(_xlfn.IFS(L340=1,MIN(Q340,V340),L340=2,MIN(Q340,V340,W340),L340=4,MIN(MIN(Q340,V340)*K340,W340),L340=6,MIN(MIN(Q340,V340)*1/2,W340)),"")</f>
        <v/>
      </c>
      <c r="Y340" s="202" t="str" cm="1">
        <f t="array" ref="Y340">IFERROR(ROUNDDOWN(_xlfn.IFS(OR(L340=1,L340=2),X340*K340,L340=4,X340,L340=6,X340*2/3),-3),"")</f>
        <v/>
      </c>
      <c r="Z340" s="126"/>
      <c r="AA340" s="127"/>
      <c r="AB340" s="124" t="str">
        <f>IFERROR(ROUNDDOWN(IF(#REF!=1,X340*K340,IF(#REF!=2,X340*K340,IF(#REF!=3,X340*2/3,IF(#REF!=4,X340,IF(#REF!=5,X340*1/2,""))))),-3),"")</f>
        <v/>
      </c>
      <c r="AC340" s="124" t="str">
        <f t="shared" si="36"/>
        <v/>
      </c>
      <c r="AD340" s="128"/>
      <c r="AE340" s="129"/>
      <c r="AF340" s="130"/>
      <c r="AG340" s="119"/>
    </row>
    <row r="341" spans="1:33" s="4" customFormat="1" ht="30" hidden="1" customHeight="1" outlineLevel="4" x14ac:dyDescent="0.15">
      <c r="A341" s="114">
        <v>335</v>
      </c>
      <c r="B341" s="115"/>
      <c r="C341" s="116"/>
      <c r="D341" s="115"/>
      <c r="E341" s="117"/>
      <c r="F341" s="115"/>
      <c r="G341" s="115"/>
      <c r="H341" s="115"/>
      <c r="I341" s="118" t="str">
        <f>IFERROR(VLOOKUP(H341,事業区分!$B$9:$C$10,2,FALSE),"")</f>
        <v/>
      </c>
      <c r="J341" s="119"/>
      <c r="K341" s="120" t="str">
        <f>IFERROR(VLOOKUP(I341,補助率!$B$5:$C$5,2,FALSE),"")</f>
        <v/>
      </c>
      <c r="L341" s="120" t="str">
        <f>IFERROR(VLOOKUP(H341,事業区分!$B$9:$H$10,7,FALSE),"")</f>
        <v/>
      </c>
      <c r="M341" s="119"/>
      <c r="N341" s="115"/>
      <c r="O341" s="121"/>
      <c r="P341" s="121"/>
      <c r="Q341" s="122" t="str">
        <f t="shared" si="31"/>
        <v/>
      </c>
      <c r="R341" s="121"/>
      <c r="S341" s="121"/>
      <c r="T341" s="121" t="str">
        <f t="shared" si="32"/>
        <v/>
      </c>
      <c r="U341" s="123" t="str">
        <f t="shared" si="33"/>
        <v/>
      </c>
      <c r="V341" s="124" t="str">
        <f t="shared" si="34"/>
        <v/>
      </c>
      <c r="W341" s="121" t="str">
        <f t="shared" si="35"/>
        <v/>
      </c>
      <c r="X341" s="201" t="str" cm="1">
        <f t="array" ref="X341">IFERROR(_xlfn.IFS(L341=1,MIN(Q341,V341),L341=2,MIN(Q341,V341,W341),L341=4,MIN(MIN(Q341,V341)*K341,W341),L341=6,MIN(MIN(Q341,V341)*1/2,W341)),"")</f>
        <v/>
      </c>
      <c r="Y341" s="202" t="str" cm="1">
        <f t="array" ref="Y341">IFERROR(ROUNDDOWN(_xlfn.IFS(OR(L341=1,L341=2),X341*K341,L341=4,X341,L341=6,X341*2/3),-3),"")</f>
        <v/>
      </c>
      <c r="Z341" s="126"/>
      <c r="AA341" s="127"/>
      <c r="AB341" s="124" t="str">
        <f>IFERROR(ROUNDDOWN(IF(#REF!=1,X341*K341,IF(#REF!=2,X341*K341,IF(#REF!=3,X341*2/3,IF(#REF!=4,X341,IF(#REF!=5,X341*1/2,""))))),-3),"")</f>
        <v/>
      </c>
      <c r="AC341" s="124" t="str">
        <f t="shared" si="36"/>
        <v/>
      </c>
      <c r="AD341" s="128"/>
      <c r="AE341" s="129"/>
      <c r="AF341" s="130"/>
      <c r="AG341" s="119"/>
    </row>
    <row r="342" spans="1:33" s="4" customFormat="1" ht="30" hidden="1" customHeight="1" outlineLevel="4" x14ac:dyDescent="0.15">
      <c r="A342" s="114">
        <v>336</v>
      </c>
      <c r="B342" s="115"/>
      <c r="C342" s="116"/>
      <c r="D342" s="115"/>
      <c r="E342" s="117"/>
      <c r="F342" s="115"/>
      <c r="G342" s="115"/>
      <c r="H342" s="115"/>
      <c r="I342" s="118" t="str">
        <f>IFERROR(VLOOKUP(H342,事業区分!$B$9:$C$10,2,FALSE),"")</f>
        <v/>
      </c>
      <c r="J342" s="119"/>
      <c r="K342" s="120" t="str">
        <f>IFERROR(VLOOKUP(I342,補助率!$B$5:$C$5,2,FALSE),"")</f>
        <v/>
      </c>
      <c r="L342" s="120" t="str">
        <f>IFERROR(VLOOKUP(H342,事業区分!$B$9:$H$10,7,FALSE),"")</f>
        <v/>
      </c>
      <c r="M342" s="119"/>
      <c r="N342" s="115"/>
      <c r="O342" s="121"/>
      <c r="P342" s="121"/>
      <c r="Q342" s="122" t="str">
        <f t="shared" si="31"/>
        <v/>
      </c>
      <c r="R342" s="121"/>
      <c r="S342" s="121"/>
      <c r="T342" s="121" t="str">
        <f t="shared" si="32"/>
        <v/>
      </c>
      <c r="U342" s="123" t="str">
        <f t="shared" si="33"/>
        <v/>
      </c>
      <c r="V342" s="124" t="str">
        <f t="shared" si="34"/>
        <v/>
      </c>
      <c r="W342" s="121" t="str">
        <f t="shared" si="35"/>
        <v/>
      </c>
      <c r="X342" s="201" t="str" cm="1">
        <f t="array" ref="X342">IFERROR(_xlfn.IFS(L342=1,MIN(Q342,V342),L342=2,MIN(Q342,V342,W342),L342=4,MIN(MIN(Q342,V342)*K342,W342),L342=6,MIN(MIN(Q342,V342)*1/2,W342)),"")</f>
        <v/>
      </c>
      <c r="Y342" s="202" t="str" cm="1">
        <f t="array" ref="Y342">IFERROR(ROUNDDOWN(_xlfn.IFS(OR(L342=1,L342=2),X342*K342,L342=4,X342,L342=6,X342*2/3),-3),"")</f>
        <v/>
      </c>
      <c r="Z342" s="126"/>
      <c r="AA342" s="127"/>
      <c r="AB342" s="124" t="str">
        <f>IFERROR(ROUNDDOWN(IF(#REF!=1,X342*K342,IF(#REF!=2,X342*K342,IF(#REF!=3,X342*2/3,IF(#REF!=4,X342,IF(#REF!=5,X342*1/2,""))))),-3),"")</f>
        <v/>
      </c>
      <c r="AC342" s="124" t="str">
        <f t="shared" si="36"/>
        <v/>
      </c>
      <c r="AD342" s="128"/>
      <c r="AE342" s="129"/>
      <c r="AF342" s="130"/>
      <c r="AG342" s="119"/>
    </row>
    <row r="343" spans="1:33" s="4" customFormat="1" ht="30" hidden="1" customHeight="1" outlineLevel="4" x14ac:dyDescent="0.15">
      <c r="A343" s="114">
        <v>337</v>
      </c>
      <c r="B343" s="115"/>
      <c r="C343" s="116"/>
      <c r="D343" s="115"/>
      <c r="E343" s="117"/>
      <c r="F343" s="115"/>
      <c r="G343" s="115"/>
      <c r="H343" s="115"/>
      <c r="I343" s="118" t="str">
        <f>IFERROR(VLOOKUP(H343,事業区分!$B$9:$C$10,2,FALSE),"")</f>
        <v/>
      </c>
      <c r="J343" s="119"/>
      <c r="K343" s="120" t="str">
        <f>IFERROR(VLOOKUP(I343,補助率!$B$5:$C$5,2,FALSE),"")</f>
        <v/>
      </c>
      <c r="L343" s="120" t="str">
        <f>IFERROR(VLOOKUP(H343,事業区分!$B$9:$H$10,7,FALSE),"")</f>
        <v/>
      </c>
      <c r="M343" s="119"/>
      <c r="N343" s="115"/>
      <c r="O343" s="121"/>
      <c r="P343" s="121"/>
      <c r="Q343" s="122" t="str">
        <f t="shared" si="31"/>
        <v/>
      </c>
      <c r="R343" s="121"/>
      <c r="S343" s="121"/>
      <c r="T343" s="121" t="str">
        <f t="shared" si="32"/>
        <v/>
      </c>
      <c r="U343" s="123" t="str">
        <f t="shared" si="33"/>
        <v/>
      </c>
      <c r="V343" s="124" t="str">
        <f t="shared" si="34"/>
        <v/>
      </c>
      <c r="W343" s="121" t="str">
        <f t="shared" si="35"/>
        <v/>
      </c>
      <c r="X343" s="201" t="str" cm="1">
        <f t="array" ref="X343">IFERROR(_xlfn.IFS(L343=1,MIN(Q343,V343),L343=2,MIN(Q343,V343,W343),L343=4,MIN(MIN(Q343,V343)*K343,W343),L343=6,MIN(MIN(Q343,V343)*1/2,W343)),"")</f>
        <v/>
      </c>
      <c r="Y343" s="202" t="str" cm="1">
        <f t="array" ref="Y343">IFERROR(ROUNDDOWN(_xlfn.IFS(OR(L343=1,L343=2),X343*K343,L343=4,X343,L343=6,X343*2/3),-3),"")</f>
        <v/>
      </c>
      <c r="Z343" s="126"/>
      <c r="AA343" s="127"/>
      <c r="AB343" s="124" t="str">
        <f>IFERROR(ROUNDDOWN(IF(#REF!=1,X343*K343,IF(#REF!=2,X343*K343,IF(#REF!=3,X343*2/3,IF(#REF!=4,X343,IF(#REF!=5,X343*1/2,""))))),-3),"")</f>
        <v/>
      </c>
      <c r="AC343" s="124" t="str">
        <f t="shared" si="36"/>
        <v/>
      </c>
      <c r="AD343" s="128"/>
      <c r="AE343" s="129"/>
      <c r="AF343" s="130"/>
      <c r="AG343" s="119"/>
    </row>
    <row r="344" spans="1:33" s="4" customFormat="1" ht="30" hidden="1" customHeight="1" outlineLevel="4" x14ac:dyDescent="0.15">
      <c r="A344" s="114">
        <v>338</v>
      </c>
      <c r="B344" s="115"/>
      <c r="C344" s="116"/>
      <c r="D344" s="115"/>
      <c r="E344" s="117"/>
      <c r="F344" s="115"/>
      <c r="G344" s="115"/>
      <c r="H344" s="115"/>
      <c r="I344" s="118" t="str">
        <f>IFERROR(VLOOKUP(H344,事業区分!$B$9:$C$10,2,FALSE),"")</f>
        <v/>
      </c>
      <c r="J344" s="119"/>
      <c r="K344" s="120" t="str">
        <f>IFERROR(VLOOKUP(I344,補助率!$B$5:$C$5,2,FALSE),"")</f>
        <v/>
      </c>
      <c r="L344" s="120" t="str">
        <f>IFERROR(VLOOKUP(H344,事業区分!$B$9:$H$10,7,FALSE),"")</f>
        <v/>
      </c>
      <c r="M344" s="119"/>
      <c r="N344" s="115"/>
      <c r="O344" s="121"/>
      <c r="P344" s="121"/>
      <c r="Q344" s="122" t="str">
        <f t="shared" si="31"/>
        <v/>
      </c>
      <c r="R344" s="121"/>
      <c r="S344" s="121"/>
      <c r="T344" s="121" t="str">
        <f t="shared" si="32"/>
        <v/>
      </c>
      <c r="U344" s="123" t="str">
        <f t="shared" si="33"/>
        <v/>
      </c>
      <c r="V344" s="124" t="str">
        <f t="shared" si="34"/>
        <v/>
      </c>
      <c r="W344" s="121" t="str">
        <f t="shared" si="35"/>
        <v/>
      </c>
      <c r="X344" s="201" t="str" cm="1">
        <f t="array" ref="X344">IFERROR(_xlfn.IFS(L344=1,MIN(Q344,V344),L344=2,MIN(Q344,V344,W344),L344=4,MIN(MIN(Q344,V344)*K344,W344),L344=6,MIN(MIN(Q344,V344)*1/2,W344)),"")</f>
        <v/>
      </c>
      <c r="Y344" s="202" t="str" cm="1">
        <f t="array" ref="Y344">IFERROR(ROUNDDOWN(_xlfn.IFS(OR(L344=1,L344=2),X344*K344,L344=4,X344,L344=6,X344*2/3),-3),"")</f>
        <v/>
      </c>
      <c r="Z344" s="126"/>
      <c r="AA344" s="127"/>
      <c r="AB344" s="124" t="str">
        <f>IFERROR(ROUNDDOWN(IF(#REF!=1,X344*K344,IF(#REF!=2,X344*K344,IF(#REF!=3,X344*2/3,IF(#REF!=4,X344,IF(#REF!=5,X344*1/2,""))))),-3),"")</f>
        <v/>
      </c>
      <c r="AC344" s="124" t="str">
        <f t="shared" si="36"/>
        <v/>
      </c>
      <c r="AD344" s="128"/>
      <c r="AE344" s="129"/>
      <c r="AF344" s="130"/>
      <c r="AG344" s="119"/>
    </row>
    <row r="345" spans="1:33" s="4" customFormat="1" ht="30" hidden="1" customHeight="1" outlineLevel="4" x14ac:dyDescent="0.15">
      <c r="A345" s="114">
        <v>339</v>
      </c>
      <c r="B345" s="115"/>
      <c r="C345" s="116"/>
      <c r="D345" s="115"/>
      <c r="E345" s="117"/>
      <c r="F345" s="115"/>
      <c r="G345" s="115"/>
      <c r="H345" s="115"/>
      <c r="I345" s="118" t="str">
        <f>IFERROR(VLOOKUP(H345,事業区分!$B$9:$C$10,2,FALSE),"")</f>
        <v/>
      </c>
      <c r="J345" s="119"/>
      <c r="K345" s="120" t="str">
        <f>IFERROR(VLOOKUP(I345,補助率!$B$5:$C$5,2,FALSE),"")</f>
        <v/>
      </c>
      <c r="L345" s="120" t="str">
        <f>IFERROR(VLOOKUP(H345,事業区分!$B$9:$H$10,7,FALSE),"")</f>
        <v/>
      </c>
      <c r="M345" s="119"/>
      <c r="N345" s="115"/>
      <c r="O345" s="121"/>
      <c r="P345" s="121"/>
      <c r="Q345" s="122" t="str">
        <f t="shared" si="31"/>
        <v/>
      </c>
      <c r="R345" s="121"/>
      <c r="S345" s="121"/>
      <c r="T345" s="121" t="str">
        <f t="shared" si="32"/>
        <v/>
      </c>
      <c r="U345" s="123" t="str">
        <f t="shared" si="33"/>
        <v/>
      </c>
      <c r="V345" s="124" t="str">
        <f t="shared" si="34"/>
        <v/>
      </c>
      <c r="W345" s="121" t="str">
        <f t="shared" si="35"/>
        <v/>
      </c>
      <c r="X345" s="201" t="str" cm="1">
        <f t="array" ref="X345">IFERROR(_xlfn.IFS(L345=1,MIN(Q345,V345),L345=2,MIN(Q345,V345,W345),L345=4,MIN(MIN(Q345,V345)*K345,W345),L345=6,MIN(MIN(Q345,V345)*1/2,W345)),"")</f>
        <v/>
      </c>
      <c r="Y345" s="202" t="str" cm="1">
        <f t="array" ref="Y345">IFERROR(ROUNDDOWN(_xlfn.IFS(OR(L345=1,L345=2),X345*K345,L345=4,X345,L345=6,X345*2/3),-3),"")</f>
        <v/>
      </c>
      <c r="Z345" s="126"/>
      <c r="AA345" s="127"/>
      <c r="AB345" s="124" t="str">
        <f>IFERROR(ROUNDDOWN(IF(#REF!=1,X345*K345,IF(#REF!=2,X345*K345,IF(#REF!=3,X345*2/3,IF(#REF!=4,X345,IF(#REF!=5,X345*1/2,""))))),-3),"")</f>
        <v/>
      </c>
      <c r="AC345" s="124" t="str">
        <f t="shared" si="36"/>
        <v/>
      </c>
      <c r="AD345" s="128"/>
      <c r="AE345" s="129"/>
      <c r="AF345" s="130"/>
      <c r="AG345" s="119"/>
    </row>
    <row r="346" spans="1:33" s="4" customFormat="1" ht="30" hidden="1" customHeight="1" outlineLevel="4" x14ac:dyDescent="0.15">
      <c r="A346" s="114">
        <v>340</v>
      </c>
      <c r="B346" s="115"/>
      <c r="C346" s="116"/>
      <c r="D346" s="115"/>
      <c r="E346" s="117"/>
      <c r="F346" s="115"/>
      <c r="G346" s="115"/>
      <c r="H346" s="115"/>
      <c r="I346" s="118" t="str">
        <f>IFERROR(VLOOKUP(H346,事業区分!$B$9:$C$10,2,FALSE),"")</f>
        <v/>
      </c>
      <c r="J346" s="119"/>
      <c r="K346" s="120" t="str">
        <f>IFERROR(VLOOKUP(I346,補助率!$B$5:$C$5,2,FALSE),"")</f>
        <v/>
      </c>
      <c r="L346" s="120" t="str">
        <f>IFERROR(VLOOKUP(H346,事業区分!$B$9:$H$10,7,FALSE),"")</f>
        <v/>
      </c>
      <c r="M346" s="119"/>
      <c r="N346" s="115"/>
      <c r="O346" s="121"/>
      <c r="P346" s="121"/>
      <c r="Q346" s="122" t="str">
        <f t="shared" si="31"/>
        <v/>
      </c>
      <c r="R346" s="121"/>
      <c r="S346" s="121"/>
      <c r="T346" s="121" t="str">
        <f t="shared" si="32"/>
        <v/>
      </c>
      <c r="U346" s="123" t="str">
        <f t="shared" si="33"/>
        <v/>
      </c>
      <c r="V346" s="124" t="str">
        <f t="shared" si="34"/>
        <v/>
      </c>
      <c r="W346" s="121" t="str">
        <f t="shared" si="35"/>
        <v/>
      </c>
      <c r="X346" s="201" t="str" cm="1">
        <f t="array" ref="X346">IFERROR(_xlfn.IFS(L346=1,MIN(Q346,V346),L346=2,MIN(Q346,V346,W346),L346=4,MIN(MIN(Q346,V346)*K346,W346),L346=6,MIN(MIN(Q346,V346)*1/2,W346)),"")</f>
        <v/>
      </c>
      <c r="Y346" s="202" t="str" cm="1">
        <f t="array" ref="Y346">IFERROR(ROUNDDOWN(_xlfn.IFS(OR(L346=1,L346=2),X346*K346,L346=4,X346,L346=6,X346*2/3),-3),"")</f>
        <v/>
      </c>
      <c r="Z346" s="126"/>
      <c r="AA346" s="127"/>
      <c r="AB346" s="124" t="str">
        <f>IFERROR(ROUNDDOWN(IF(#REF!=1,X346*K346,IF(#REF!=2,X346*K346,IF(#REF!=3,X346*2/3,IF(#REF!=4,X346,IF(#REF!=5,X346*1/2,""))))),-3),"")</f>
        <v/>
      </c>
      <c r="AC346" s="124" t="str">
        <f t="shared" si="36"/>
        <v/>
      </c>
      <c r="AD346" s="128"/>
      <c r="AE346" s="129"/>
      <c r="AF346" s="130"/>
      <c r="AG346" s="119"/>
    </row>
    <row r="347" spans="1:33" s="4" customFormat="1" ht="30" hidden="1" customHeight="1" outlineLevel="4" x14ac:dyDescent="0.15">
      <c r="A347" s="114">
        <v>341</v>
      </c>
      <c r="B347" s="115"/>
      <c r="C347" s="116"/>
      <c r="D347" s="115"/>
      <c r="E347" s="117"/>
      <c r="F347" s="115"/>
      <c r="G347" s="115"/>
      <c r="H347" s="115"/>
      <c r="I347" s="118" t="str">
        <f>IFERROR(VLOOKUP(H347,事業区分!$B$9:$C$10,2,FALSE),"")</f>
        <v/>
      </c>
      <c r="J347" s="119"/>
      <c r="K347" s="120" t="str">
        <f>IFERROR(VLOOKUP(I347,補助率!$B$5:$C$5,2,FALSE),"")</f>
        <v/>
      </c>
      <c r="L347" s="120" t="str">
        <f>IFERROR(VLOOKUP(H347,事業区分!$B$9:$H$10,7,FALSE),"")</f>
        <v/>
      </c>
      <c r="M347" s="119"/>
      <c r="N347" s="115"/>
      <c r="O347" s="121"/>
      <c r="P347" s="121"/>
      <c r="Q347" s="122" t="str">
        <f t="shared" si="31"/>
        <v/>
      </c>
      <c r="R347" s="121"/>
      <c r="S347" s="121"/>
      <c r="T347" s="121" t="str">
        <f t="shared" si="32"/>
        <v/>
      </c>
      <c r="U347" s="123" t="str">
        <f t="shared" si="33"/>
        <v/>
      </c>
      <c r="V347" s="124" t="str">
        <f t="shared" si="34"/>
        <v/>
      </c>
      <c r="W347" s="121" t="str">
        <f t="shared" si="35"/>
        <v/>
      </c>
      <c r="X347" s="201" t="str" cm="1">
        <f t="array" ref="X347">IFERROR(_xlfn.IFS(L347=1,MIN(Q347,V347),L347=2,MIN(Q347,V347,W347),L347=4,MIN(MIN(Q347,V347)*K347,W347),L347=6,MIN(MIN(Q347,V347)*1/2,W347)),"")</f>
        <v/>
      </c>
      <c r="Y347" s="202" t="str" cm="1">
        <f t="array" ref="Y347">IFERROR(ROUNDDOWN(_xlfn.IFS(OR(L347=1,L347=2),X347*K347,L347=4,X347,L347=6,X347*2/3),-3),"")</f>
        <v/>
      </c>
      <c r="Z347" s="126"/>
      <c r="AA347" s="127"/>
      <c r="AB347" s="124" t="str">
        <f>IFERROR(ROUNDDOWN(IF(#REF!=1,X347*K347,IF(#REF!=2,X347*K347,IF(#REF!=3,X347*2/3,IF(#REF!=4,X347,IF(#REF!=5,X347*1/2,""))))),-3),"")</f>
        <v/>
      </c>
      <c r="AC347" s="124" t="str">
        <f t="shared" si="36"/>
        <v/>
      </c>
      <c r="AD347" s="128"/>
      <c r="AE347" s="129"/>
      <c r="AF347" s="130"/>
      <c r="AG347" s="119"/>
    </row>
    <row r="348" spans="1:33" s="4" customFormat="1" ht="30" hidden="1" customHeight="1" outlineLevel="4" x14ac:dyDescent="0.15">
      <c r="A348" s="114">
        <v>342</v>
      </c>
      <c r="B348" s="115"/>
      <c r="C348" s="116"/>
      <c r="D348" s="115"/>
      <c r="E348" s="117"/>
      <c r="F348" s="115"/>
      <c r="G348" s="115"/>
      <c r="H348" s="115"/>
      <c r="I348" s="118" t="str">
        <f>IFERROR(VLOOKUP(H348,事業区分!$B$9:$C$10,2,FALSE),"")</f>
        <v/>
      </c>
      <c r="J348" s="119"/>
      <c r="K348" s="120" t="str">
        <f>IFERROR(VLOOKUP(I348,補助率!$B$5:$C$5,2,FALSE),"")</f>
        <v/>
      </c>
      <c r="L348" s="120" t="str">
        <f>IFERROR(VLOOKUP(H348,事業区分!$B$9:$H$10,7,FALSE),"")</f>
        <v/>
      </c>
      <c r="M348" s="119"/>
      <c r="N348" s="115"/>
      <c r="O348" s="121"/>
      <c r="P348" s="121"/>
      <c r="Q348" s="122" t="str">
        <f t="shared" si="31"/>
        <v/>
      </c>
      <c r="R348" s="121"/>
      <c r="S348" s="121"/>
      <c r="T348" s="121" t="str">
        <f t="shared" si="32"/>
        <v/>
      </c>
      <c r="U348" s="123" t="str">
        <f t="shared" si="33"/>
        <v/>
      </c>
      <c r="V348" s="124" t="str">
        <f t="shared" si="34"/>
        <v/>
      </c>
      <c r="W348" s="121" t="str">
        <f t="shared" si="35"/>
        <v/>
      </c>
      <c r="X348" s="201" t="str" cm="1">
        <f t="array" ref="X348">IFERROR(_xlfn.IFS(L348=1,MIN(Q348,V348),L348=2,MIN(Q348,V348,W348),L348=4,MIN(MIN(Q348,V348)*K348,W348),L348=6,MIN(MIN(Q348,V348)*1/2,W348)),"")</f>
        <v/>
      </c>
      <c r="Y348" s="202" t="str" cm="1">
        <f t="array" ref="Y348">IFERROR(ROUNDDOWN(_xlfn.IFS(OR(L348=1,L348=2),X348*K348,L348=4,X348,L348=6,X348*2/3),-3),"")</f>
        <v/>
      </c>
      <c r="Z348" s="126"/>
      <c r="AA348" s="127"/>
      <c r="AB348" s="124" t="str">
        <f>IFERROR(ROUNDDOWN(IF(#REF!=1,X348*K348,IF(#REF!=2,X348*K348,IF(#REF!=3,X348*2/3,IF(#REF!=4,X348,IF(#REF!=5,X348*1/2,""))))),-3),"")</f>
        <v/>
      </c>
      <c r="AC348" s="124" t="str">
        <f t="shared" si="36"/>
        <v/>
      </c>
      <c r="AD348" s="128"/>
      <c r="AE348" s="129"/>
      <c r="AF348" s="130"/>
      <c r="AG348" s="119"/>
    </row>
    <row r="349" spans="1:33" s="4" customFormat="1" ht="30" hidden="1" customHeight="1" outlineLevel="4" x14ac:dyDescent="0.15">
      <c r="A349" s="114">
        <v>343</v>
      </c>
      <c r="B349" s="115"/>
      <c r="C349" s="116"/>
      <c r="D349" s="115"/>
      <c r="E349" s="117"/>
      <c r="F349" s="115"/>
      <c r="G349" s="115"/>
      <c r="H349" s="115"/>
      <c r="I349" s="118" t="str">
        <f>IFERROR(VLOOKUP(H349,事業区分!$B$9:$C$10,2,FALSE),"")</f>
        <v/>
      </c>
      <c r="J349" s="119"/>
      <c r="K349" s="120" t="str">
        <f>IFERROR(VLOOKUP(I349,補助率!$B$5:$C$5,2,FALSE),"")</f>
        <v/>
      </c>
      <c r="L349" s="120" t="str">
        <f>IFERROR(VLOOKUP(H349,事業区分!$B$9:$H$10,7,FALSE),"")</f>
        <v/>
      </c>
      <c r="M349" s="119"/>
      <c r="N349" s="115"/>
      <c r="O349" s="121"/>
      <c r="P349" s="121"/>
      <c r="Q349" s="122" t="str">
        <f t="shared" si="31"/>
        <v/>
      </c>
      <c r="R349" s="121"/>
      <c r="S349" s="121"/>
      <c r="T349" s="121" t="str">
        <f t="shared" si="32"/>
        <v/>
      </c>
      <c r="U349" s="123" t="str">
        <f t="shared" si="33"/>
        <v/>
      </c>
      <c r="V349" s="124" t="str">
        <f t="shared" si="34"/>
        <v/>
      </c>
      <c r="W349" s="121" t="str">
        <f t="shared" si="35"/>
        <v/>
      </c>
      <c r="X349" s="201" t="str" cm="1">
        <f t="array" ref="X349">IFERROR(_xlfn.IFS(L349=1,MIN(Q349,V349),L349=2,MIN(Q349,V349,W349),L349=4,MIN(MIN(Q349,V349)*K349,W349),L349=6,MIN(MIN(Q349,V349)*1/2,W349)),"")</f>
        <v/>
      </c>
      <c r="Y349" s="202" t="str" cm="1">
        <f t="array" ref="Y349">IFERROR(ROUNDDOWN(_xlfn.IFS(OR(L349=1,L349=2),X349*K349,L349=4,X349,L349=6,X349*2/3),-3),"")</f>
        <v/>
      </c>
      <c r="Z349" s="126"/>
      <c r="AA349" s="127"/>
      <c r="AB349" s="124" t="str">
        <f>IFERROR(ROUNDDOWN(IF(#REF!=1,X349*K349,IF(#REF!=2,X349*K349,IF(#REF!=3,X349*2/3,IF(#REF!=4,X349,IF(#REF!=5,X349*1/2,""))))),-3),"")</f>
        <v/>
      </c>
      <c r="AC349" s="124" t="str">
        <f t="shared" si="36"/>
        <v/>
      </c>
      <c r="AD349" s="128"/>
      <c r="AE349" s="129"/>
      <c r="AF349" s="130"/>
      <c r="AG349" s="119"/>
    </row>
    <row r="350" spans="1:33" s="4" customFormat="1" ht="30" hidden="1" customHeight="1" outlineLevel="4" x14ac:dyDescent="0.15">
      <c r="A350" s="114">
        <v>344</v>
      </c>
      <c r="B350" s="115"/>
      <c r="C350" s="116"/>
      <c r="D350" s="115"/>
      <c r="E350" s="117"/>
      <c r="F350" s="115"/>
      <c r="G350" s="115"/>
      <c r="H350" s="115"/>
      <c r="I350" s="118" t="str">
        <f>IFERROR(VLOOKUP(H350,事業区分!$B$9:$C$10,2,FALSE),"")</f>
        <v/>
      </c>
      <c r="J350" s="119"/>
      <c r="K350" s="120" t="str">
        <f>IFERROR(VLOOKUP(I350,補助率!$B$5:$C$5,2,FALSE),"")</f>
        <v/>
      </c>
      <c r="L350" s="120" t="str">
        <f>IFERROR(VLOOKUP(H350,事業区分!$B$9:$H$10,7,FALSE),"")</f>
        <v/>
      </c>
      <c r="M350" s="119"/>
      <c r="N350" s="115"/>
      <c r="O350" s="121"/>
      <c r="P350" s="121"/>
      <c r="Q350" s="122" t="str">
        <f t="shared" si="31"/>
        <v/>
      </c>
      <c r="R350" s="121"/>
      <c r="S350" s="121"/>
      <c r="T350" s="121" t="str">
        <f t="shared" si="32"/>
        <v/>
      </c>
      <c r="U350" s="123" t="str">
        <f t="shared" si="33"/>
        <v/>
      </c>
      <c r="V350" s="124" t="str">
        <f t="shared" si="34"/>
        <v/>
      </c>
      <c r="W350" s="121" t="str">
        <f t="shared" si="35"/>
        <v/>
      </c>
      <c r="X350" s="201" t="str" cm="1">
        <f t="array" ref="X350">IFERROR(_xlfn.IFS(L350=1,MIN(Q350,V350),L350=2,MIN(Q350,V350,W350),L350=4,MIN(MIN(Q350,V350)*K350,W350),L350=6,MIN(MIN(Q350,V350)*1/2,W350)),"")</f>
        <v/>
      </c>
      <c r="Y350" s="202" t="str" cm="1">
        <f t="array" ref="Y350">IFERROR(ROUNDDOWN(_xlfn.IFS(OR(L350=1,L350=2),X350*K350,L350=4,X350,L350=6,X350*2/3),-3),"")</f>
        <v/>
      </c>
      <c r="Z350" s="126"/>
      <c r="AA350" s="127"/>
      <c r="AB350" s="124" t="str">
        <f>IFERROR(ROUNDDOWN(IF(#REF!=1,X350*K350,IF(#REF!=2,X350*K350,IF(#REF!=3,X350*2/3,IF(#REF!=4,X350,IF(#REF!=5,X350*1/2,""))))),-3),"")</f>
        <v/>
      </c>
      <c r="AC350" s="124" t="str">
        <f t="shared" si="36"/>
        <v/>
      </c>
      <c r="AD350" s="128"/>
      <c r="AE350" s="129"/>
      <c r="AF350" s="130"/>
      <c r="AG350" s="119"/>
    </row>
    <row r="351" spans="1:33" s="4" customFormat="1" ht="30" hidden="1" customHeight="1" outlineLevel="4" x14ac:dyDescent="0.15">
      <c r="A351" s="114">
        <v>345</v>
      </c>
      <c r="B351" s="115"/>
      <c r="C351" s="116"/>
      <c r="D351" s="115"/>
      <c r="E351" s="117"/>
      <c r="F351" s="115"/>
      <c r="G351" s="115"/>
      <c r="H351" s="115"/>
      <c r="I351" s="118" t="str">
        <f>IFERROR(VLOOKUP(H351,事業区分!$B$9:$C$10,2,FALSE),"")</f>
        <v/>
      </c>
      <c r="J351" s="119"/>
      <c r="K351" s="120" t="str">
        <f>IFERROR(VLOOKUP(I351,補助率!$B$5:$C$5,2,FALSE),"")</f>
        <v/>
      </c>
      <c r="L351" s="120" t="str">
        <f>IFERROR(VLOOKUP(H351,事業区分!$B$9:$H$10,7,FALSE),"")</f>
        <v/>
      </c>
      <c r="M351" s="119"/>
      <c r="N351" s="115"/>
      <c r="O351" s="121"/>
      <c r="P351" s="121"/>
      <c r="Q351" s="122" t="str">
        <f t="shared" si="31"/>
        <v/>
      </c>
      <c r="R351" s="121"/>
      <c r="S351" s="121"/>
      <c r="T351" s="121" t="str">
        <f t="shared" si="32"/>
        <v/>
      </c>
      <c r="U351" s="123" t="str">
        <f t="shared" si="33"/>
        <v/>
      </c>
      <c r="V351" s="124" t="str">
        <f t="shared" si="34"/>
        <v/>
      </c>
      <c r="W351" s="121" t="str">
        <f t="shared" si="35"/>
        <v/>
      </c>
      <c r="X351" s="201" t="str" cm="1">
        <f t="array" ref="X351">IFERROR(_xlfn.IFS(L351=1,MIN(Q351,V351),L351=2,MIN(Q351,V351,W351),L351=4,MIN(MIN(Q351,V351)*K351,W351),L351=6,MIN(MIN(Q351,V351)*1/2,W351)),"")</f>
        <v/>
      </c>
      <c r="Y351" s="202" t="str" cm="1">
        <f t="array" ref="Y351">IFERROR(ROUNDDOWN(_xlfn.IFS(OR(L351=1,L351=2),X351*K351,L351=4,X351,L351=6,X351*2/3),-3),"")</f>
        <v/>
      </c>
      <c r="Z351" s="126"/>
      <c r="AA351" s="127"/>
      <c r="AB351" s="124" t="str">
        <f>IFERROR(ROUNDDOWN(IF(#REF!=1,X351*K351,IF(#REF!=2,X351*K351,IF(#REF!=3,X351*2/3,IF(#REF!=4,X351,IF(#REF!=5,X351*1/2,""))))),-3),"")</f>
        <v/>
      </c>
      <c r="AC351" s="124" t="str">
        <f t="shared" si="36"/>
        <v/>
      </c>
      <c r="AD351" s="128"/>
      <c r="AE351" s="129"/>
      <c r="AF351" s="130"/>
      <c r="AG351" s="119"/>
    </row>
    <row r="352" spans="1:33" s="4" customFormat="1" ht="30" hidden="1" customHeight="1" outlineLevel="4" x14ac:dyDescent="0.15">
      <c r="A352" s="114">
        <v>346</v>
      </c>
      <c r="B352" s="115"/>
      <c r="C352" s="116"/>
      <c r="D352" s="115"/>
      <c r="E352" s="117"/>
      <c r="F352" s="115"/>
      <c r="G352" s="115"/>
      <c r="H352" s="115"/>
      <c r="I352" s="118" t="str">
        <f>IFERROR(VLOOKUP(H352,事業区分!$B$9:$C$10,2,FALSE),"")</f>
        <v/>
      </c>
      <c r="J352" s="119"/>
      <c r="K352" s="120" t="str">
        <f>IFERROR(VLOOKUP(I352,補助率!$B$5:$C$5,2,FALSE),"")</f>
        <v/>
      </c>
      <c r="L352" s="120" t="str">
        <f>IFERROR(VLOOKUP(H352,事業区分!$B$9:$H$10,7,FALSE),"")</f>
        <v/>
      </c>
      <c r="M352" s="119"/>
      <c r="N352" s="115"/>
      <c r="O352" s="121"/>
      <c r="P352" s="121"/>
      <c r="Q352" s="122" t="str">
        <f t="shared" si="31"/>
        <v/>
      </c>
      <c r="R352" s="121"/>
      <c r="S352" s="121"/>
      <c r="T352" s="121" t="str">
        <f t="shared" si="32"/>
        <v/>
      </c>
      <c r="U352" s="123" t="str">
        <f t="shared" si="33"/>
        <v/>
      </c>
      <c r="V352" s="124" t="str">
        <f t="shared" si="34"/>
        <v/>
      </c>
      <c r="W352" s="121" t="str">
        <f t="shared" si="35"/>
        <v/>
      </c>
      <c r="X352" s="201" t="str" cm="1">
        <f t="array" ref="X352">IFERROR(_xlfn.IFS(L352=1,MIN(Q352,V352),L352=2,MIN(Q352,V352,W352),L352=4,MIN(MIN(Q352,V352)*K352,W352),L352=6,MIN(MIN(Q352,V352)*1/2,W352)),"")</f>
        <v/>
      </c>
      <c r="Y352" s="202" t="str" cm="1">
        <f t="array" ref="Y352">IFERROR(ROUNDDOWN(_xlfn.IFS(OR(L352=1,L352=2),X352*K352,L352=4,X352,L352=6,X352*2/3),-3),"")</f>
        <v/>
      </c>
      <c r="Z352" s="126"/>
      <c r="AA352" s="127"/>
      <c r="AB352" s="124" t="str">
        <f>IFERROR(ROUNDDOWN(IF(#REF!=1,X352*K352,IF(#REF!=2,X352*K352,IF(#REF!=3,X352*2/3,IF(#REF!=4,X352,IF(#REF!=5,X352*1/2,""))))),-3),"")</f>
        <v/>
      </c>
      <c r="AC352" s="124" t="str">
        <f t="shared" si="36"/>
        <v/>
      </c>
      <c r="AD352" s="128"/>
      <c r="AE352" s="129"/>
      <c r="AF352" s="130"/>
      <c r="AG352" s="119"/>
    </row>
    <row r="353" spans="1:33" s="4" customFormat="1" ht="30" hidden="1" customHeight="1" outlineLevel="4" x14ac:dyDescent="0.15">
      <c r="A353" s="114">
        <v>347</v>
      </c>
      <c r="B353" s="115"/>
      <c r="C353" s="116"/>
      <c r="D353" s="115"/>
      <c r="E353" s="117"/>
      <c r="F353" s="115"/>
      <c r="G353" s="115"/>
      <c r="H353" s="115"/>
      <c r="I353" s="118" t="str">
        <f>IFERROR(VLOOKUP(H353,事業区分!$B$9:$C$10,2,FALSE),"")</f>
        <v/>
      </c>
      <c r="J353" s="119"/>
      <c r="K353" s="120" t="str">
        <f>IFERROR(VLOOKUP(I353,補助率!$B$5:$C$5,2,FALSE),"")</f>
        <v/>
      </c>
      <c r="L353" s="120" t="str">
        <f>IFERROR(VLOOKUP(H353,事業区分!$B$9:$H$10,7,FALSE),"")</f>
        <v/>
      </c>
      <c r="M353" s="119"/>
      <c r="N353" s="115"/>
      <c r="O353" s="121"/>
      <c r="P353" s="121"/>
      <c r="Q353" s="122" t="str">
        <f t="shared" si="31"/>
        <v/>
      </c>
      <c r="R353" s="121"/>
      <c r="S353" s="121"/>
      <c r="T353" s="121" t="str">
        <f t="shared" si="32"/>
        <v/>
      </c>
      <c r="U353" s="123" t="str">
        <f t="shared" si="33"/>
        <v/>
      </c>
      <c r="V353" s="124" t="str">
        <f t="shared" si="34"/>
        <v/>
      </c>
      <c r="W353" s="121" t="str">
        <f t="shared" si="35"/>
        <v/>
      </c>
      <c r="X353" s="201" t="str" cm="1">
        <f t="array" ref="X353">IFERROR(_xlfn.IFS(L353=1,MIN(Q353,V353),L353=2,MIN(Q353,V353,W353),L353=4,MIN(MIN(Q353,V353)*K353,W353),L353=6,MIN(MIN(Q353,V353)*1/2,W353)),"")</f>
        <v/>
      </c>
      <c r="Y353" s="202" t="str" cm="1">
        <f t="array" ref="Y353">IFERROR(ROUNDDOWN(_xlfn.IFS(OR(L353=1,L353=2),X353*K353,L353=4,X353,L353=6,X353*2/3),-3),"")</f>
        <v/>
      </c>
      <c r="Z353" s="126"/>
      <c r="AA353" s="127"/>
      <c r="AB353" s="124" t="str">
        <f>IFERROR(ROUNDDOWN(IF(#REF!=1,X353*K353,IF(#REF!=2,X353*K353,IF(#REF!=3,X353*2/3,IF(#REF!=4,X353,IF(#REF!=5,X353*1/2,""))))),-3),"")</f>
        <v/>
      </c>
      <c r="AC353" s="124" t="str">
        <f t="shared" si="36"/>
        <v/>
      </c>
      <c r="AD353" s="128"/>
      <c r="AE353" s="129"/>
      <c r="AF353" s="130"/>
      <c r="AG353" s="119"/>
    </row>
    <row r="354" spans="1:33" s="4" customFormat="1" ht="30" hidden="1" customHeight="1" outlineLevel="4" x14ac:dyDescent="0.15">
      <c r="A354" s="114">
        <v>348</v>
      </c>
      <c r="B354" s="115"/>
      <c r="C354" s="116"/>
      <c r="D354" s="115"/>
      <c r="E354" s="117"/>
      <c r="F354" s="115"/>
      <c r="G354" s="115"/>
      <c r="H354" s="115"/>
      <c r="I354" s="118" t="str">
        <f>IFERROR(VLOOKUP(H354,事業区分!$B$9:$C$10,2,FALSE),"")</f>
        <v/>
      </c>
      <c r="J354" s="119"/>
      <c r="K354" s="120" t="str">
        <f>IFERROR(VLOOKUP(I354,補助率!$B$5:$C$5,2,FALSE),"")</f>
        <v/>
      </c>
      <c r="L354" s="120" t="str">
        <f>IFERROR(VLOOKUP(H354,事業区分!$B$9:$H$10,7,FALSE),"")</f>
        <v/>
      </c>
      <c r="M354" s="119"/>
      <c r="N354" s="115"/>
      <c r="O354" s="121"/>
      <c r="P354" s="121"/>
      <c r="Q354" s="122" t="str">
        <f t="shared" si="31"/>
        <v/>
      </c>
      <c r="R354" s="121"/>
      <c r="S354" s="121"/>
      <c r="T354" s="121" t="str">
        <f t="shared" si="32"/>
        <v/>
      </c>
      <c r="U354" s="123" t="str">
        <f t="shared" si="33"/>
        <v/>
      </c>
      <c r="V354" s="124" t="str">
        <f t="shared" si="34"/>
        <v/>
      </c>
      <c r="W354" s="121" t="str">
        <f t="shared" si="35"/>
        <v/>
      </c>
      <c r="X354" s="201" t="str" cm="1">
        <f t="array" ref="X354">IFERROR(_xlfn.IFS(L354=1,MIN(Q354,V354),L354=2,MIN(Q354,V354,W354),L354=4,MIN(MIN(Q354,V354)*K354,W354),L354=6,MIN(MIN(Q354,V354)*1/2,W354)),"")</f>
        <v/>
      </c>
      <c r="Y354" s="202" t="str" cm="1">
        <f t="array" ref="Y354">IFERROR(ROUNDDOWN(_xlfn.IFS(OR(L354=1,L354=2),X354*K354,L354=4,X354,L354=6,X354*2/3),-3),"")</f>
        <v/>
      </c>
      <c r="Z354" s="126"/>
      <c r="AA354" s="127"/>
      <c r="AB354" s="124" t="str">
        <f>IFERROR(ROUNDDOWN(IF(#REF!=1,X354*K354,IF(#REF!=2,X354*K354,IF(#REF!=3,X354*2/3,IF(#REF!=4,X354,IF(#REF!=5,X354*1/2,""))))),-3),"")</f>
        <v/>
      </c>
      <c r="AC354" s="124" t="str">
        <f t="shared" si="36"/>
        <v/>
      </c>
      <c r="AD354" s="128"/>
      <c r="AE354" s="129"/>
      <c r="AF354" s="130"/>
      <c r="AG354" s="119"/>
    </row>
    <row r="355" spans="1:33" s="4" customFormat="1" ht="30" hidden="1" customHeight="1" outlineLevel="4" x14ac:dyDescent="0.15">
      <c r="A355" s="114">
        <v>349</v>
      </c>
      <c r="B355" s="115"/>
      <c r="C355" s="116"/>
      <c r="D355" s="115"/>
      <c r="E355" s="117"/>
      <c r="F355" s="115"/>
      <c r="G355" s="115"/>
      <c r="H355" s="115"/>
      <c r="I355" s="118" t="str">
        <f>IFERROR(VLOOKUP(H355,事業区分!$B$9:$C$10,2,FALSE),"")</f>
        <v/>
      </c>
      <c r="J355" s="119"/>
      <c r="K355" s="120" t="str">
        <f>IFERROR(VLOOKUP(I355,補助率!$B$5:$C$5,2,FALSE),"")</f>
        <v/>
      </c>
      <c r="L355" s="120" t="str">
        <f>IFERROR(VLOOKUP(H355,事業区分!$B$9:$H$10,7,FALSE),"")</f>
        <v/>
      </c>
      <c r="M355" s="119"/>
      <c r="N355" s="115"/>
      <c r="O355" s="121"/>
      <c r="P355" s="121"/>
      <c r="Q355" s="122" t="str">
        <f t="shared" si="31"/>
        <v/>
      </c>
      <c r="R355" s="121"/>
      <c r="S355" s="121"/>
      <c r="T355" s="121" t="str">
        <f t="shared" si="32"/>
        <v/>
      </c>
      <c r="U355" s="123" t="str">
        <f t="shared" si="33"/>
        <v/>
      </c>
      <c r="V355" s="124" t="str">
        <f t="shared" si="34"/>
        <v/>
      </c>
      <c r="W355" s="121" t="str">
        <f t="shared" si="35"/>
        <v/>
      </c>
      <c r="X355" s="201" t="str" cm="1">
        <f t="array" ref="X355">IFERROR(_xlfn.IFS(L355=1,MIN(Q355,V355),L355=2,MIN(Q355,V355,W355),L355=4,MIN(MIN(Q355,V355)*K355,W355),L355=6,MIN(MIN(Q355,V355)*1/2,W355)),"")</f>
        <v/>
      </c>
      <c r="Y355" s="202" t="str" cm="1">
        <f t="array" ref="Y355">IFERROR(ROUNDDOWN(_xlfn.IFS(OR(L355=1,L355=2),X355*K355,L355=4,X355,L355=6,X355*2/3),-3),"")</f>
        <v/>
      </c>
      <c r="Z355" s="126"/>
      <c r="AA355" s="127"/>
      <c r="AB355" s="124" t="str">
        <f>IFERROR(ROUNDDOWN(IF(#REF!=1,X355*K355,IF(#REF!=2,X355*K355,IF(#REF!=3,X355*2/3,IF(#REF!=4,X355,IF(#REF!=5,X355*1/2,""))))),-3),"")</f>
        <v/>
      </c>
      <c r="AC355" s="124" t="str">
        <f t="shared" si="36"/>
        <v/>
      </c>
      <c r="AD355" s="128"/>
      <c r="AE355" s="129"/>
      <c r="AF355" s="130"/>
      <c r="AG355" s="119"/>
    </row>
    <row r="356" spans="1:33" s="4" customFormat="1" ht="30" hidden="1" customHeight="1" outlineLevel="4" x14ac:dyDescent="0.15">
      <c r="A356" s="114">
        <v>350</v>
      </c>
      <c r="B356" s="115"/>
      <c r="C356" s="116"/>
      <c r="D356" s="115"/>
      <c r="E356" s="117"/>
      <c r="F356" s="115"/>
      <c r="G356" s="115"/>
      <c r="H356" s="115"/>
      <c r="I356" s="118" t="str">
        <f>IFERROR(VLOOKUP(H356,事業区分!$B$9:$C$10,2,FALSE),"")</f>
        <v/>
      </c>
      <c r="J356" s="119"/>
      <c r="K356" s="120" t="str">
        <f>IFERROR(VLOOKUP(I356,補助率!$B$5:$C$5,2,FALSE),"")</f>
        <v/>
      </c>
      <c r="L356" s="120" t="str">
        <f>IFERROR(VLOOKUP(H356,事業区分!$B$9:$H$10,7,FALSE),"")</f>
        <v/>
      </c>
      <c r="M356" s="119"/>
      <c r="N356" s="115"/>
      <c r="O356" s="121"/>
      <c r="P356" s="121"/>
      <c r="Q356" s="122" t="str">
        <f t="shared" si="31"/>
        <v/>
      </c>
      <c r="R356" s="121"/>
      <c r="S356" s="121"/>
      <c r="T356" s="121" t="str">
        <f t="shared" si="32"/>
        <v/>
      </c>
      <c r="U356" s="123" t="str">
        <f t="shared" si="33"/>
        <v/>
      </c>
      <c r="V356" s="124" t="str">
        <f t="shared" si="34"/>
        <v/>
      </c>
      <c r="W356" s="121" t="str">
        <f t="shared" si="35"/>
        <v/>
      </c>
      <c r="X356" s="201" t="str" cm="1">
        <f t="array" ref="X356">IFERROR(_xlfn.IFS(L356=1,MIN(Q356,V356),L356=2,MIN(Q356,V356,W356),L356=4,MIN(MIN(Q356,V356)*K356,W356),L356=6,MIN(MIN(Q356,V356)*1/2,W356)),"")</f>
        <v/>
      </c>
      <c r="Y356" s="202" t="str" cm="1">
        <f t="array" ref="Y356">IFERROR(ROUNDDOWN(_xlfn.IFS(OR(L356=1,L356=2),X356*K356,L356=4,X356,L356=6,X356*2/3),-3),"")</f>
        <v/>
      </c>
      <c r="Z356" s="126"/>
      <c r="AA356" s="127"/>
      <c r="AB356" s="124" t="str">
        <f>IFERROR(ROUNDDOWN(IF(#REF!=1,X356*K356,IF(#REF!=2,X356*K356,IF(#REF!=3,X356*2/3,IF(#REF!=4,X356,IF(#REF!=5,X356*1/2,""))))),-3),"")</f>
        <v/>
      </c>
      <c r="AC356" s="124" t="str">
        <f t="shared" si="36"/>
        <v/>
      </c>
      <c r="AD356" s="128"/>
      <c r="AE356" s="129"/>
      <c r="AF356" s="130"/>
      <c r="AG356" s="119"/>
    </row>
    <row r="357" spans="1:33" s="4" customFormat="1" ht="30" hidden="1" customHeight="1" outlineLevel="4" x14ac:dyDescent="0.15">
      <c r="A357" s="114">
        <v>351</v>
      </c>
      <c r="B357" s="115"/>
      <c r="C357" s="116"/>
      <c r="D357" s="115"/>
      <c r="E357" s="117"/>
      <c r="F357" s="115"/>
      <c r="G357" s="115"/>
      <c r="H357" s="115"/>
      <c r="I357" s="118" t="str">
        <f>IFERROR(VLOOKUP(H357,事業区分!$B$9:$C$10,2,FALSE),"")</f>
        <v/>
      </c>
      <c r="J357" s="119"/>
      <c r="K357" s="120" t="str">
        <f>IFERROR(VLOOKUP(I357,補助率!$B$5:$C$5,2,FALSE),"")</f>
        <v/>
      </c>
      <c r="L357" s="120" t="str">
        <f>IFERROR(VLOOKUP(H357,事業区分!$B$9:$H$10,7,FALSE),"")</f>
        <v/>
      </c>
      <c r="M357" s="119"/>
      <c r="N357" s="115"/>
      <c r="O357" s="121"/>
      <c r="P357" s="121"/>
      <c r="Q357" s="122" t="str">
        <f t="shared" si="31"/>
        <v/>
      </c>
      <c r="R357" s="121"/>
      <c r="S357" s="121"/>
      <c r="T357" s="121" t="str">
        <f t="shared" si="32"/>
        <v/>
      </c>
      <c r="U357" s="123" t="str">
        <f t="shared" si="33"/>
        <v/>
      </c>
      <c r="V357" s="124" t="str">
        <f t="shared" si="34"/>
        <v/>
      </c>
      <c r="W357" s="121" t="str">
        <f t="shared" si="35"/>
        <v/>
      </c>
      <c r="X357" s="201" t="str" cm="1">
        <f t="array" ref="X357">IFERROR(_xlfn.IFS(L357=1,MIN(Q357,V357),L357=2,MIN(Q357,V357,W357),L357=4,MIN(MIN(Q357,V357)*K357,W357),L357=6,MIN(MIN(Q357,V357)*1/2,W357)),"")</f>
        <v/>
      </c>
      <c r="Y357" s="202" t="str" cm="1">
        <f t="array" ref="Y357">IFERROR(ROUNDDOWN(_xlfn.IFS(OR(L357=1,L357=2),X357*K357,L357=4,X357,L357=6,X357*2/3),-3),"")</f>
        <v/>
      </c>
      <c r="Z357" s="126"/>
      <c r="AA357" s="127"/>
      <c r="AB357" s="124" t="str">
        <f>IFERROR(ROUNDDOWN(IF(#REF!=1,X357*K357,IF(#REF!=2,X357*K357,IF(#REF!=3,X357*2/3,IF(#REF!=4,X357,IF(#REF!=5,X357*1/2,""))))),-3),"")</f>
        <v/>
      </c>
      <c r="AC357" s="124" t="str">
        <f t="shared" si="36"/>
        <v/>
      </c>
      <c r="AD357" s="128"/>
      <c r="AE357" s="129"/>
      <c r="AF357" s="130"/>
      <c r="AG357" s="119"/>
    </row>
    <row r="358" spans="1:33" s="4" customFormat="1" ht="30" hidden="1" customHeight="1" outlineLevel="4" x14ac:dyDescent="0.15">
      <c r="A358" s="114">
        <v>352</v>
      </c>
      <c r="B358" s="115"/>
      <c r="C358" s="116"/>
      <c r="D358" s="115"/>
      <c r="E358" s="117"/>
      <c r="F358" s="115"/>
      <c r="G358" s="115"/>
      <c r="H358" s="115"/>
      <c r="I358" s="118" t="str">
        <f>IFERROR(VLOOKUP(H358,事業区分!$B$9:$C$10,2,FALSE),"")</f>
        <v/>
      </c>
      <c r="J358" s="119"/>
      <c r="K358" s="120" t="str">
        <f>IFERROR(VLOOKUP(I358,補助率!$B$5:$C$5,2,FALSE),"")</f>
        <v/>
      </c>
      <c r="L358" s="120" t="str">
        <f>IFERROR(VLOOKUP(H358,事業区分!$B$9:$H$10,7,FALSE),"")</f>
        <v/>
      </c>
      <c r="M358" s="119"/>
      <c r="N358" s="115"/>
      <c r="O358" s="121"/>
      <c r="P358" s="121"/>
      <c r="Q358" s="122" t="str">
        <f t="shared" si="31"/>
        <v/>
      </c>
      <c r="R358" s="121"/>
      <c r="S358" s="121"/>
      <c r="T358" s="121" t="str">
        <f t="shared" si="32"/>
        <v/>
      </c>
      <c r="U358" s="123" t="str">
        <f t="shared" si="33"/>
        <v/>
      </c>
      <c r="V358" s="124" t="str">
        <f t="shared" si="34"/>
        <v/>
      </c>
      <c r="W358" s="121" t="str">
        <f t="shared" si="35"/>
        <v/>
      </c>
      <c r="X358" s="201" t="str" cm="1">
        <f t="array" ref="X358">IFERROR(_xlfn.IFS(L358=1,MIN(Q358,V358),L358=2,MIN(Q358,V358,W358),L358=4,MIN(MIN(Q358,V358)*K358,W358),L358=6,MIN(MIN(Q358,V358)*1/2,W358)),"")</f>
        <v/>
      </c>
      <c r="Y358" s="202" t="str" cm="1">
        <f t="array" ref="Y358">IFERROR(ROUNDDOWN(_xlfn.IFS(OR(L358=1,L358=2),X358*K358,L358=4,X358,L358=6,X358*2/3),-3),"")</f>
        <v/>
      </c>
      <c r="Z358" s="126"/>
      <c r="AA358" s="127"/>
      <c r="AB358" s="124" t="str">
        <f>IFERROR(ROUNDDOWN(IF(#REF!=1,X358*K358,IF(#REF!=2,X358*K358,IF(#REF!=3,X358*2/3,IF(#REF!=4,X358,IF(#REF!=5,X358*1/2,""))))),-3),"")</f>
        <v/>
      </c>
      <c r="AC358" s="124" t="str">
        <f t="shared" si="36"/>
        <v/>
      </c>
      <c r="AD358" s="128"/>
      <c r="AE358" s="129"/>
      <c r="AF358" s="130"/>
      <c r="AG358" s="119"/>
    </row>
    <row r="359" spans="1:33" s="4" customFormat="1" ht="30" hidden="1" customHeight="1" outlineLevel="4" x14ac:dyDescent="0.15">
      <c r="A359" s="114">
        <v>353</v>
      </c>
      <c r="B359" s="115"/>
      <c r="C359" s="116"/>
      <c r="D359" s="115"/>
      <c r="E359" s="117"/>
      <c r="F359" s="115"/>
      <c r="G359" s="115"/>
      <c r="H359" s="115"/>
      <c r="I359" s="118" t="str">
        <f>IFERROR(VLOOKUP(H359,事業区分!$B$9:$C$10,2,FALSE),"")</f>
        <v/>
      </c>
      <c r="J359" s="119"/>
      <c r="K359" s="120" t="str">
        <f>IFERROR(VLOOKUP(I359,補助率!$B$5:$C$5,2,FALSE),"")</f>
        <v/>
      </c>
      <c r="L359" s="120" t="str">
        <f>IFERROR(VLOOKUP(H359,事業区分!$B$9:$H$10,7,FALSE),"")</f>
        <v/>
      </c>
      <c r="M359" s="119"/>
      <c r="N359" s="115"/>
      <c r="O359" s="121"/>
      <c r="P359" s="121"/>
      <c r="Q359" s="122" t="str">
        <f t="shared" si="31"/>
        <v/>
      </c>
      <c r="R359" s="121"/>
      <c r="S359" s="121"/>
      <c r="T359" s="121" t="str">
        <f t="shared" si="32"/>
        <v/>
      </c>
      <c r="U359" s="123" t="str">
        <f t="shared" si="33"/>
        <v/>
      </c>
      <c r="V359" s="124" t="str">
        <f t="shared" si="34"/>
        <v/>
      </c>
      <c r="W359" s="121" t="str">
        <f t="shared" si="35"/>
        <v/>
      </c>
      <c r="X359" s="201" t="str" cm="1">
        <f t="array" ref="X359">IFERROR(_xlfn.IFS(L359=1,MIN(Q359,V359),L359=2,MIN(Q359,V359,W359),L359=4,MIN(MIN(Q359,V359)*K359,W359),L359=6,MIN(MIN(Q359,V359)*1/2,W359)),"")</f>
        <v/>
      </c>
      <c r="Y359" s="202" t="str" cm="1">
        <f t="array" ref="Y359">IFERROR(ROUNDDOWN(_xlfn.IFS(OR(L359=1,L359=2),X359*K359,L359=4,X359,L359=6,X359*2/3),-3),"")</f>
        <v/>
      </c>
      <c r="Z359" s="126"/>
      <c r="AA359" s="127"/>
      <c r="AB359" s="124" t="str">
        <f>IFERROR(ROUNDDOWN(IF(#REF!=1,X359*K359,IF(#REF!=2,X359*K359,IF(#REF!=3,X359*2/3,IF(#REF!=4,X359,IF(#REF!=5,X359*1/2,""))))),-3),"")</f>
        <v/>
      </c>
      <c r="AC359" s="124" t="str">
        <f t="shared" si="36"/>
        <v/>
      </c>
      <c r="AD359" s="128"/>
      <c r="AE359" s="129"/>
      <c r="AF359" s="130"/>
      <c r="AG359" s="119"/>
    </row>
    <row r="360" spans="1:33" s="4" customFormat="1" ht="30" hidden="1" customHeight="1" outlineLevel="4" x14ac:dyDescent="0.15">
      <c r="A360" s="114">
        <v>354</v>
      </c>
      <c r="B360" s="115"/>
      <c r="C360" s="116"/>
      <c r="D360" s="115"/>
      <c r="E360" s="117"/>
      <c r="F360" s="115"/>
      <c r="G360" s="115"/>
      <c r="H360" s="115"/>
      <c r="I360" s="118" t="str">
        <f>IFERROR(VLOOKUP(H360,事業区分!$B$9:$C$10,2,FALSE),"")</f>
        <v/>
      </c>
      <c r="J360" s="119"/>
      <c r="K360" s="120" t="str">
        <f>IFERROR(VLOOKUP(I360,補助率!$B$5:$C$5,2,FALSE),"")</f>
        <v/>
      </c>
      <c r="L360" s="120" t="str">
        <f>IFERROR(VLOOKUP(H360,事業区分!$B$9:$H$10,7,FALSE),"")</f>
        <v/>
      </c>
      <c r="M360" s="119"/>
      <c r="N360" s="115"/>
      <c r="O360" s="121"/>
      <c r="P360" s="121"/>
      <c r="Q360" s="122" t="str">
        <f t="shared" si="31"/>
        <v/>
      </c>
      <c r="R360" s="121"/>
      <c r="S360" s="121"/>
      <c r="T360" s="121" t="str">
        <f t="shared" si="32"/>
        <v/>
      </c>
      <c r="U360" s="123" t="str">
        <f t="shared" si="33"/>
        <v/>
      </c>
      <c r="V360" s="124" t="str">
        <f t="shared" si="34"/>
        <v/>
      </c>
      <c r="W360" s="121" t="str">
        <f t="shared" si="35"/>
        <v/>
      </c>
      <c r="X360" s="201" t="str" cm="1">
        <f t="array" ref="X360">IFERROR(_xlfn.IFS(L360=1,MIN(Q360,V360),L360=2,MIN(Q360,V360,W360),L360=4,MIN(MIN(Q360,V360)*K360,W360),L360=6,MIN(MIN(Q360,V360)*1/2,W360)),"")</f>
        <v/>
      </c>
      <c r="Y360" s="202" t="str" cm="1">
        <f t="array" ref="Y360">IFERROR(ROUNDDOWN(_xlfn.IFS(OR(L360=1,L360=2),X360*K360,L360=4,X360,L360=6,X360*2/3),-3),"")</f>
        <v/>
      </c>
      <c r="Z360" s="126"/>
      <c r="AA360" s="127"/>
      <c r="AB360" s="124" t="str">
        <f>IFERROR(ROUNDDOWN(IF(#REF!=1,X360*K360,IF(#REF!=2,X360*K360,IF(#REF!=3,X360*2/3,IF(#REF!=4,X360,IF(#REF!=5,X360*1/2,""))))),-3),"")</f>
        <v/>
      </c>
      <c r="AC360" s="124" t="str">
        <f t="shared" si="36"/>
        <v/>
      </c>
      <c r="AD360" s="128"/>
      <c r="AE360" s="129"/>
      <c r="AF360" s="130"/>
      <c r="AG360" s="119"/>
    </row>
    <row r="361" spans="1:33" s="4" customFormat="1" ht="30" hidden="1" customHeight="1" outlineLevel="4" x14ac:dyDescent="0.15">
      <c r="A361" s="114">
        <v>355</v>
      </c>
      <c r="B361" s="115"/>
      <c r="C361" s="116"/>
      <c r="D361" s="115"/>
      <c r="E361" s="117"/>
      <c r="F361" s="115"/>
      <c r="G361" s="115"/>
      <c r="H361" s="115"/>
      <c r="I361" s="118" t="str">
        <f>IFERROR(VLOOKUP(H361,事業区分!$B$9:$C$10,2,FALSE),"")</f>
        <v/>
      </c>
      <c r="J361" s="119"/>
      <c r="K361" s="120" t="str">
        <f>IFERROR(VLOOKUP(I361,補助率!$B$5:$C$5,2,FALSE),"")</f>
        <v/>
      </c>
      <c r="L361" s="120" t="str">
        <f>IFERROR(VLOOKUP(H361,事業区分!$B$9:$H$10,7,FALSE),"")</f>
        <v/>
      </c>
      <c r="M361" s="119"/>
      <c r="N361" s="115"/>
      <c r="O361" s="121"/>
      <c r="P361" s="121"/>
      <c r="Q361" s="122" t="str">
        <f t="shared" si="31"/>
        <v/>
      </c>
      <c r="R361" s="121"/>
      <c r="S361" s="121"/>
      <c r="T361" s="121" t="str">
        <f t="shared" si="32"/>
        <v/>
      </c>
      <c r="U361" s="123" t="str">
        <f t="shared" si="33"/>
        <v/>
      </c>
      <c r="V361" s="124" t="str">
        <f t="shared" si="34"/>
        <v/>
      </c>
      <c r="W361" s="121" t="str">
        <f t="shared" si="35"/>
        <v/>
      </c>
      <c r="X361" s="201" t="str" cm="1">
        <f t="array" ref="X361">IFERROR(_xlfn.IFS(L361=1,MIN(Q361,V361),L361=2,MIN(Q361,V361,W361),L361=4,MIN(MIN(Q361,V361)*K361,W361),L361=6,MIN(MIN(Q361,V361)*1/2,W361)),"")</f>
        <v/>
      </c>
      <c r="Y361" s="202" t="str" cm="1">
        <f t="array" ref="Y361">IFERROR(ROUNDDOWN(_xlfn.IFS(OR(L361=1,L361=2),X361*K361,L361=4,X361,L361=6,X361*2/3),-3),"")</f>
        <v/>
      </c>
      <c r="Z361" s="126"/>
      <c r="AA361" s="127"/>
      <c r="AB361" s="124" t="str">
        <f>IFERROR(ROUNDDOWN(IF(#REF!=1,X361*K361,IF(#REF!=2,X361*K361,IF(#REF!=3,X361*2/3,IF(#REF!=4,X361,IF(#REF!=5,X361*1/2,""))))),-3),"")</f>
        <v/>
      </c>
      <c r="AC361" s="124" t="str">
        <f t="shared" si="36"/>
        <v/>
      </c>
      <c r="AD361" s="128"/>
      <c r="AE361" s="129"/>
      <c r="AF361" s="130"/>
      <c r="AG361" s="119"/>
    </row>
    <row r="362" spans="1:33" s="4" customFormat="1" ht="30" hidden="1" customHeight="1" outlineLevel="4" x14ac:dyDescent="0.15">
      <c r="A362" s="114">
        <v>356</v>
      </c>
      <c r="B362" s="115"/>
      <c r="C362" s="116"/>
      <c r="D362" s="115"/>
      <c r="E362" s="117"/>
      <c r="F362" s="115"/>
      <c r="G362" s="115"/>
      <c r="H362" s="115"/>
      <c r="I362" s="118" t="str">
        <f>IFERROR(VLOOKUP(H362,事業区分!$B$9:$C$10,2,FALSE),"")</f>
        <v/>
      </c>
      <c r="J362" s="119"/>
      <c r="K362" s="120" t="str">
        <f>IFERROR(VLOOKUP(I362,補助率!$B$5:$C$5,2,FALSE),"")</f>
        <v/>
      </c>
      <c r="L362" s="120" t="str">
        <f>IFERROR(VLOOKUP(H362,事業区分!$B$9:$H$10,7,FALSE),"")</f>
        <v/>
      </c>
      <c r="M362" s="119"/>
      <c r="N362" s="115"/>
      <c r="O362" s="121"/>
      <c r="P362" s="121"/>
      <c r="Q362" s="122" t="str">
        <f t="shared" si="31"/>
        <v/>
      </c>
      <c r="R362" s="121"/>
      <c r="S362" s="121"/>
      <c r="T362" s="121" t="str">
        <f t="shared" si="32"/>
        <v/>
      </c>
      <c r="U362" s="123" t="str">
        <f t="shared" si="33"/>
        <v/>
      </c>
      <c r="V362" s="124" t="str">
        <f t="shared" si="34"/>
        <v/>
      </c>
      <c r="W362" s="121" t="str">
        <f t="shared" si="35"/>
        <v/>
      </c>
      <c r="X362" s="201" t="str" cm="1">
        <f t="array" ref="X362">IFERROR(_xlfn.IFS(L362=1,MIN(Q362,V362),L362=2,MIN(Q362,V362,W362),L362=4,MIN(MIN(Q362,V362)*K362,W362),L362=6,MIN(MIN(Q362,V362)*1/2,W362)),"")</f>
        <v/>
      </c>
      <c r="Y362" s="202" t="str" cm="1">
        <f t="array" ref="Y362">IFERROR(ROUNDDOWN(_xlfn.IFS(OR(L362=1,L362=2),X362*K362,L362=4,X362,L362=6,X362*2/3),-3),"")</f>
        <v/>
      </c>
      <c r="Z362" s="126"/>
      <c r="AA362" s="127"/>
      <c r="AB362" s="124" t="str">
        <f>IFERROR(ROUNDDOWN(IF(#REF!=1,X362*K362,IF(#REF!=2,X362*K362,IF(#REF!=3,X362*2/3,IF(#REF!=4,X362,IF(#REF!=5,X362*1/2,""))))),-3),"")</f>
        <v/>
      </c>
      <c r="AC362" s="124" t="str">
        <f t="shared" si="36"/>
        <v/>
      </c>
      <c r="AD362" s="128"/>
      <c r="AE362" s="129"/>
      <c r="AF362" s="130"/>
      <c r="AG362" s="119"/>
    </row>
    <row r="363" spans="1:33" s="4" customFormat="1" ht="30" hidden="1" customHeight="1" outlineLevel="4" x14ac:dyDescent="0.15">
      <c r="A363" s="114">
        <v>357</v>
      </c>
      <c r="B363" s="115"/>
      <c r="C363" s="116"/>
      <c r="D363" s="115"/>
      <c r="E363" s="117"/>
      <c r="F363" s="115"/>
      <c r="G363" s="115"/>
      <c r="H363" s="115"/>
      <c r="I363" s="118" t="str">
        <f>IFERROR(VLOOKUP(H363,事業区分!$B$9:$C$10,2,FALSE),"")</f>
        <v/>
      </c>
      <c r="J363" s="119"/>
      <c r="K363" s="120" t="str">
        <f>IFERROR(VLOOKUP(I363,補助率!$B$5:$C$5,2,FALSE),"")</f>
        <v/>
      </c>
      <c r="L363" s="120" t="str">
        <f>IFERROR(VLOOKUP(H363,事業区分!$B$9:$H$10,7,FALSE),"")</f>
        <v/>
      </c>
      <c r="M363" s="119"/>
      <c r="N363" s="115"/>
      <c r="O363" s="121"/>
      <c r="P363" s="121"/>
      <c r="Q363" s="122" t="str">
        <f t="shared" si="31"/>
        <v/>
      </c>
      <c r="R363" s="121"/>
      <c r="S363" s="121"/>
      <c r="T363" s="121" t="str">
        <f t="shared" si="32"/>
        <v/>
      </c>
      <c r="U363" s="123" t="str">
        <f t="shared" si="33"/>
        <v/>
      </c>
      <c r="V363" s="124" t="str">
        <f t="shared" si="34"/>
        <v/>
      </c>
      <c r="W363" s="121" t="str">
        <f t="shared" si="35"/>
        <v/>
      </c>
      <c r="X363" s="201" t="str" cm="1">
        <f t="array" ref="X363">IFERROR(_xlfn.IFS(L363=1,MIN(Q363,V363),L363=2,MIN(Q363,V363,W363),L363=4,MIN(MIN(Q363,V363)*K363,W363),L363=6,MIN(MIN(Q363,V363)*1/2,W363)),"")</f>
        <v/>
      </c>
      <c r="Y363" s="202" t="str" cm="1">
        <f t="array" ref="Y363">IFERROR(ROUNDDOWN(_xlfn.IFS(OR(L363=1,L363=2),X363*K363,L363=4,X363,L363=6,X363*2/3),-3),"")</f>
        <v/>
      </c>
      <c r="Z363" s="126"/>
      <c r="AA363" s="127"/>
      <c r="AB363" s="124" t="str">
        <f>IFERROR(ROUNDDOWN(IF(#REF!=1,X363*K363,IF(#REF!=2,X363*K363,IF(#REF!=3,X363*2/3,IF(#REF!=4,X363,IF(#REF!=5,X363*1/2,""))))),-3),"")</f>
        <v/>
      </c>
      <c r="AC363" s="124" t="str">
        <f t="shared" si="36"/>
        <v/>
      </c>
      <c r="AD363" s="128"/>
      <c r="AE363" s="129"/>
      <c r="AF363" s="130"/>
      <c r="AG363" s="119"/>
    </row>
    <row r="364" spans="1:33" s="4" customFormat="1" ht="30" hidden="1" customHeight="1" outlineLevel="4" x14ac:dyDescent="0.15">
      <c r="A364" s="114">
        <v>358</v>
      </c>
      <c r="B364" s="115"/>
      <c r="C364" s="116"/>
      <c r="D364" s="115"/>
      <c r="E364" s="117"/>
      <c r="F364" s="115"/>
      <c r="G364" s="115"/>
      <c r="H364" s="115"/>
      <c r="I364" s="118" t="str">
        <f>IFERROR(VLOOKUP(H364,事業区分!$B$9:$C$10,2,FALSE),"")</f>
        <v/>
      </c>
      <c r="J364" s="119"/>
      <c r="K364" s="120" t="str">
        <f>IFERROR(VLOOKUP(I364,補助率!$B$5:$C$5,2,FALSE),"")</f>
        <v/>
      </c>
      <c r="L364" s="120" t="str">
        <f>IFERROR(VLOOKUP(H364,事業区分!$B$9:$H$10,7,FALSE),"")</f>
        <v/>
      </c>
      <c r="M364" s="119"/>
      <c r="N364" s="115"/>
      <c r="O364" s="121"/>
      <c r="P364" s="121"/>
      <c r="Q364" s="122" t="str">
        <f t="shared" si="31"/>
        <v/>
      </c>
      <c r="R364" s="121"/>
      <c r="S364" s="121"/>
      <c r="T364" s="121" t="str">
        <f t="shared" si="32"/>
        <v/>
      </c>
      <c r="U364" s="123" t="str">
        <f t="shared" si="33"/>
        <v/>
      </c>
      <c r="V364" s="124" t="str">
        <f t="shared" si="34"/>
        <v/>
      </c>
      <c r="W364" s="121" t="str">
        <f t="shared" si="35"/>
        <v/>
      </c>
      <c r="X364" s="201" t="str" cm="1">
        <f t="array" ref="X364">IFERROR(_xlfn.IFS(L364=1,MIN(Q364,V364),L364=2,MIN(Q364,V364,W364),L364=4,MIN(MIN(Q364,V364)*K364,W364),L364=6,MIN(MIN(Q364,V364)*1/2,W364)),"")</f>
        <v/>
      </c>
      <c r="Y364" s="202" t="str" cm="1">
        <f t="array" ref="Y364">IFERROR(ROUNDDOWN(_xlfn.IFS(OR(L364=1,L364=2),X364*K364,L364=4,X364,L364=6,X364*2/3),-3),"")</f>
        <v/>
      </c>
      <c r="Z364" s="126"/>
      <c r="AA364" s="127"/>
      <c r="AB364" s="124" t="str">
        <f>IFERROR(ROUNDDOWN(IF(#REF!=1,X364*K364,IF(#REF!=2,X364*K364,IF(#REF!=3,X364*2/3,IF(#REF!=4,X364,IF(#REF!=5,X364*1/2,""))))),-3),"")</f>
        <v/>
      </c>
      <c r="AC364" s="124" t="str">
        <f t="shared" si="36"/>
        <v/>
      </c>
      <c r="AD364" s="128"/>
      <c r="AE364" s="129"/>
      <c r="AF364" s="130"/>
      <c r="AG364" s="119"/>
    </row>
    <row r="365" spans="1:33" s="4" customFormat="1" ht="30" hidden="1" customHeight="1" outlineLevel="4" x14ac:dyDescent="0.15">
      <c r="A365" s="114">
        <v>359</v>
      </c>
      <c r="B365" s="115"/>
      <c r="C365" s="116"/>
      <c r="D365" s="115"/>
      <c r="E365" s="117"/>
      <c r="F365" s="115"/>
      <c r="G365" s="115"/>
      <c r="H365" s="115"/>
      <c r="I365" s="118" t="str">
        <f>IFERROR(VLOOKUP(H365,事業区分!$B$9:$C$10,2,FALSE),"")</f>
        <v/>
      </c>
      <c r="J365" s="119"/>
      <c r="K365" s="120" t="str">
        <f>IFERROR(VLOOKUP(I365,補助率!$B$5:$C$5,2,FALSE),"")</f>
        <v/>
      </c>
      <c r="L365" s="120" t="str">
        <f>IFERROR(VLOOKUP(H365,事業区分!$B$9:$H$10,7,FALSE),"")</f>
        <v/>
      </c>
      <c r="M365" s="119"/>
      <c r="N365" s="115"/>
      <c r="O365" s="121"/>
      <c r="P365" s="121"/>
      <c r="Q365" s="122" t="str">
        <f t="shared" si="31"/>
        <v/>
      </c>
      <c r="R365" s="121"/>
      <c r="S365" s="121"/>
      <c r="T365" s="121" t="str">
        <f t="shared" si="32"/>
        <v/>
      </c>
      <c r="U365" s="123" t="str">
        <f t="shared" si="33"/>
        <v/>
      </c>
      <c r="V365" s="124" t="str">
        <f t="shared" si="34"/>
        <v/>
      </c>
      <c r="W365" s="121" t="str">
        <f t="shared" si="35"/>
        <v/>
      </c>
      <c r="X365" s="201" t="str" cm="1">
        <f t="array" ref="X365">IFERROR(_xlfn.IFS(L365=1,MIN(Q365,V365),L365=2,MIN(Q365,V365,W365),L365=4,MIN(MIN(Q365,V365)*K365,W365),L365=6,MIN(MIN(Q365,V365)*1/2,W365)),"")</f>
        <v/>
      </c>
      <c r="Y365" s="202" t="str" cm="1">
        <f t="array" ref="Y365">IFERROR(ROUNDDOWN(_xlfn.IFS(OR(L365=1,L365=2),X365*K365,L365=4,X365,L365=6,X365*2/3),-3),"")</f>
        <v/>
      </c>
      <c r="Z365" s="126"/>
      <c r="AA365" s="127"/>
      <c r="AB365" s="124" t="str">
        <f>IFERROR(ROUNDDOWN(IF(#REF!=1,X365*K365,IF(#REF!=2,X365*K365,IF(#REF!=3,X365*2/3,IF(#REF!=4,X365,IF(#REF!=5,X365*1/2,""))))),-3),"")</f>
        <v/>
      </c>
      <c r="AC365" s="124" t="str">
        <f t="shared" si="36"/>
        <v/>
      </c>
      <c r="AD365" s="128"/>
      <c r="AE365" s="129"/>
      <c r="AF365" s="130"/>
      <c r="AG365" s="119"/>
    </row>
    <row r="366" spans="1:33" s="4" customFormat="1" ht="30" hidden="1" customHeight="1" outlineLevel="4" x14ac:dyDescent="0.15">
      <c r="A366" s="114">
        <v>360</v>
      </c>
      <c r="B366" s="115"/>
      <c r="C366" s="116"/>
      <c r="D366" s="115"/>
      <c r="E366" s="117"/>
      <c r="F366" s="115"/>
      <c r="G366" s="115"/>
      <c r="H366" s="115"/>
      <c r="I366" s="118" t="str">
        <f>IFERROR(VLOOKUP(H366,事業区分!$B$9:$C$10,2,FALSE),"")</f>
        <v/>
      </c>
      <c r="J366" s="119"/>
      <c r="K366" s="120" t="str">
        <f>IFERROR(VLOOKUP(I366,補助率!$B$5:$C$5,2,FALSE),"")</f>
        <v/>
      </c>
      <c r="L366" s="120" t="str">
        <f>IFERROR(VLOOKUP(H366,事業区分!$B$9:$H$10,7,FALSE),"")</f>
        <v/>
      </c>
      <c r="M366" s="119"/>
      <c r="N366" s="115"/>
      <c r="O366" s="121"/>
      <c r="P366" s="121"/>
      <c r="Q366" s="122" t="str">
        <f t="shared" si="31"/>
        <v/>
      </c>
      <c r="R366" s="121"/>
      <c r="S366" s="121"/>
      <c r="T366" s="121" t="str">
        <f t="shared" si="32"/>
        <v/>
      </c>
      <c r="U366" s="123" t="str">
        <f t="shared" si="33"/>
        <v/>
      </c>
      <c r="V366" s="124" t="str">
        <f t="shared" si="34"/>
        <v/>
      </c>
      <c r="W366" s="121" t="str">
        <f t="shared" si="35"/>
        <v/>
      </c>
      <c r="X366" s="201" t="str" cm="1">
        <f t="array" ref="X366">IFERROR(_xlfn.IFS(L366=1,MIN(Q366,V366),L366=2,MIN(Q366,V366,W366),L366=4,MIN(MIN(Q366,V366)*K366,W366),L366=6,MIN(MIN(Q366,V366)*1/2,W366)),"")</f>
        <v/>
      </c>
      <c r="Y366" s="202" t="str" cm="1">
        <f t="array" ref="Y366">IFERROR(ROUNDDOWN(_xlfn.IFS(OR(L366=1,L366=2),X366*K366,L366=4,X366,L366=6,X366*2/3),-3),"")</f>
        <v/>
      </c>
      <c r="Z366" s="126"/>
      <c r="AA366" s="127"/>
      <c r="AB366" s="124" t="str">
        <f>IFERROR(ROUNDDOWN(IF(#REF!=1,X366*K366,IF(#REF!=2,X366*K366,IF(#REF!=3,X366*2/3,IF(#REF!=4,X366,IF(#REF!=5,X366*1/2,""))))),-3),"")</f>
        <v/>
      </c>
      <c r="AC366" s="124" t="str">
        <f t="shared" si="36"/>
        <v/>
      </c>
      <c r="AD366" s="128"/>
      <c r="AE366" s="129"/>
      <c r="AF366" s="130"/>
      <c r="AG366" s="119"/>
    </row>
    <row r="367" spans="1:33" s="4" customFormat="1" ht="30" hidden="1" customHeight="1" outlineLevel="4" x14ac:dyDescent="0.15">
      <c r="A367" s="114">
        <v>361</v>
      </c>
      <c r="B367" s="115"/>
      <c r="C367" s="116"/>
      <c r="D367" s="115"/>
      <c r="E367" s="117"/>
      <c r="F367" s="115"/>
      <c r="G367" s="115"/>
      <c r="H367" s="115"/>
      <c r="I367" s="118" t="str">
        <f>IFERROR(VLOOKUP(H367,事業区分!$B$9:$C$10,2,FALSE),"")</f>
        <v/>
      </c>
      <c r="J367" s="119"/>
      <c r="K367" s="120" t="str">
        <f>IFERROR(VLOOKUP(I367,補助率!$B$5:$C$5,2,FALSE),"")</f>
        <v/>
      </c>
      <c r="L367" s="120" t="str">
        <f>IFERROR(VLOOKUP(H367,事業区分!$B$9:$H$10,7,FALSE),"")</f>
        <v/>
      </c>
      <c r="M367" s="119"/>
      <c r="N367" s="115"/>
      <c r="O367" s="121"/>
      <c r="P367" s="121"/>
      <c r="Q367" s="122" t="str">
        <f t="shared" si="31"/>
        <v/>
      </c>
      <c r="R367" s="121"/>
      <c r="S367" s="121"/>
      <c r="T367" s="121" t="str">
        <f t="shared" si="32"/>
        <v/>
      </c>
      <c r="U367" s="123" t="str">
        <f t="shared" si="33"/>
        <v/>
      </c>
      <c r="V367" s="124" t="str">
        <f t="shared" si="34"/>
        <v/>
      </c>
      <c r="W367" s="121" t="str">
        <f t="shared" si="35"/>
        <v/>
      </c>
      <c r="X367" s="201" t="str" cm="1">
        <f t="array" ref="X367">IFERROR(_xlfn.IFS(L367=1,MIN(Q367,V367),L367=2,MIN(Q367,V367,W367),L367=4,MIN(MIN(Q367,V367)*K367,W367),L367=6,MIN(MIN(Q367,V367)*1/2,W367)),"")</f>
        <v/>
      </c>
      <c r="Y367" s="202" t="str" cm="1">
        <f t="array" ref="Y367">IFERROR(ROUNDDOWN(_xlfn.IFS(OR(L367=1,L367=2),X367*K367,L367=4,X367,L367=6,X367*2/3),-3),"")</f>
        <v/>
      </c>
      <c r="Z367" s="126"/>
      <c r="AA367" s="127"/>
      <c r="AB367" s="124" t="str">
        <f>IFERROR(ROUNDDOWN(IF(#REF!=1,X367*K367,IF(#REF!=2,X367*K367,IF(#REF!=3,X367*2/3,IF(#REF!=4,X367,IF(#REF!=5,X367*1/2,""))))),-3),"")</f>
        <v/>
      </c>
      <c r="AC367" s="124" t="str">
        <f t="shared" si="36"/>
        <v/>
      </c>
      <c r="AD367" s="128"/>
      <c r="AE367" s="129"/>
      <c r="AF367" s="130"/>
      <c r="AG367" s="119"/>
    </row>
    <row r="368" spans="1:33" s="4" customFormat="1" ht="30" hidden="1" customHeight="1" outlineLevel="4" x14ac:dyDescent="0.15">
      <c r="A368" s="114">
        <v>362</v>
      </c>
      <c r="B368" s="115"/>
      <c r="C368" s="116"/>
      <c r="D368" s="115"/>
      <c r="E368" s="117"/>
      <c r="F368" s="115"/>
      <c r="G368" s="115"/>
      <c r="H368" s="115"/>
      <c r="I368" s="118" t="str">
        <f>IFERROR(VLOOKUP(H368,事業区分!$B$9:$C$10,2,FALSE),"")</f>
        <v/>
      </c>
      <c r="J368" s="119"/>
      <c r="K368" s="120" t="str">
        <f>IFERROR(VLOOKUP(I368,補助率!$B$5:$C$5,2,FALSE),"")</f>
        <v/>
      </c>
      <c r="L368" s="120" t="str">
        <f>IFERROR(VLOOKUP(H368,事業区分!$B$9:$H$10,7,FALSE),"")</f>
        <v/>
      </c>
      <c r="M368" s="119"/>
      <c r="N368" s="115"/>
      <c r="O368" s="121"/>
      <c r="P368" s="121"/>
      <c r="Q368" s="122" t="str">
        <f t="shared" si="31"/>
        <v/>
      </c>
      <c r="R368" s="121"/>
      <c r="S368" s="121"/>
      <c r="T368" s="121" t="str">
        <f t="shared" si="32"/>
        <v/>
      </c>
      <c r="U368" s="123" t="str">
        <f t="shared" si="33"/>
        <v/>
      </c>
      <c r="V368" s="124" t="str">
        <f t="shared" si="34"/>
        <v/>
      </c>
      <c r="W368" s="121" t="str">
        <f t="shared" si="35"/>
        <v/>
      </c>
      <c r="X368" s="201" t="str" cm="1">
        <f t="array" ref="X368">IFERROR(_xlfn.IFS(L368=1,MIN(Q368,V368),L368=2,MIN(Q368,V368,W368),L368=4,MIN(MIN(Q368,V368)*K368,W368),L368=6,MIN(MIN(Q368,V368)*1/2,W368)),"")</f>
        <v/>
      </c>
      <c r="Y368" s="202" t="str" cm="1">
        <f t="array" ref="Y368">IFERROR(ROUNDDOWN(_xlfn.IFS(OR(L368=1,L368=2),X368*K368,L368=4,X368,L368=6,X368*2/3),-3),"")</f>
        <v/>
      </c>
      <c r="Z368" s="126"/>
      <c r="AA368" s="127"/>
      <c r="AB368" s="124" t="str">
        <f>IFERROR(ROUNDDOWN(IF(#REF!=1,X368*K368,IF(#REF!=2,X368*K368,IF(#REF!=3,X368*2/3,IF(#REF!=4,X368,IF(#REF!=5,X368*1/2,""))))),-3),"")</f>
        <v/>
      </c>
      <c r="AC368" s="124" t="str">
        <f t="shared" si="36"/>
        <v/>
      </c>
      <c r="AD368" s="128"/>
      <c r="AE368" s="129"/>
      <c r="AF368" s="130"/>
      <c r="AG368" s="119"/>
    </row>
    <row r="369" spans="1:33" s="4" customFormat="1" ht="30" hidden="1" customHeight="1" outlineLevel="4" x14ac:dyDescent="0.15">
      <c r="A369" s="114">
        <v>363</v>
      </c>
      <c r="B369" s="115"/>
      <c r="C369" s="116"/>
      <c r="D369" s="115"/>
      <c r="E369" s="117"/>
      <c r="F369" s="115"/>
      <c r="G369" s="115"/>
      <c r="H369" s="115"/>
      <c r="I369" s="118" t="str">
        <f>IFERROR(VLOOKUP(H369,事業区分!$B$9:$C$10,2,FALSE),"")</f>
        <v/>
      </c>
      <c r="J369" s="119"/>
      <c r="K369" s="120" t="str">
        <f>IFERROR(VLOOKUP(I369,補助率!$B$5:$C$5,2,FALSE),"")</f>
        <v/>
      </c>
      <c r="L369" s="120" t="str">
        <f>IFERROR(VLOOKUP(H369,事業区分!$B$9:$H$10,7,FALSE),"")</f>
        <v/>
      </c>
      <c r="M369" s="119"/>
      <c r="N369" s="115"/>
      <c r="O369" s="121"/>
      <c r="P369" s="121"/>
      <c r="Q369" s="122" t="str">
        <f t="shared" si="31"/>
        <v/>
      </c>
      <c r="R369" s="121"/>
      <c r="S369" s="121"/>
      <c r="T369" s="121" t="str">
        <f t="shared" si="32"/>
        <v/>
      </c>
      <c r="U369" s="123" t="str">
        <f t="shared" si="33"/>
        <v/>
      </c>
      <c r="V369" s="124" t="str">
        <f t="shared" si="34"/>
        <v/>
      </c>
      <c r="W369" s="121" t="str">
        <f t="shared" si="35"/>
        <v/>
      </c>
      <c r="X369" s="201" t="str" cm="1">
        <f t="array" ref="X369">IFERROR(_xlfn.IFS(L369=1,MIN(Q369,V369),L369=2,MIN(Q369,V369,W369),L369=4,MIN(MIN(Q369,V369)*K369,W369),L369=6,MIN(MIN(Q369,V369)*1/2,W369)),"")</f>
        <v/>
      </c>
      <c r="Y369" s="202" t="str" cm="1">
        <f t="array" ref="Y369">IFERROR(ROUNDDOWN(_xlfn.IFS(OR(L369=1,L369=2),X369*K369,L369=4,X369,L369=6,X369*2/3),-3),"")</f>
        <v/>
      </c>
      <c r="Z369" s="126"/>
      <c r="AA369" s="127"/>
      <c r="AB369" s="124" t="str">
        <f>IFERROR(ROUNDDOWN(IF(#REF!=1,X369*K369,IF(#REF!=2,X369*K369,IF(#REF!=3,X369*2/3,IF(#REF!=4,X369,IF(#REF!=5,X369*1/2,""))))),-3),"")</f>
        <v/>
      </c>
      <c r="AC369" s="124" t="str">
        <f t="shared" si="36"/>
        <v/>
      </c>
      <c r="AD369" s="128"/>
      <c r="AE369" s="129"/>
      <c r="AF369" s="130"/>
      <c r="AG369" s="119"/>
    </row>
    <row r="370" spans="1:33" s="4" customFormat="1" ht="30" hidden="1" customHeight="1" outlineLevel="4" x14ac:dyDescent="0.15">
      <c r="A370" s="114">
        <v>364</v>
      </c>
      <c r="B370" s="115"/>
      <c r="C370" s="116"/>
      <c r="D370" s="115"/>
      <c r="E370" s="117"/>
      <c r="F370" s="115"/>
      <c r="G370" s="115"/>
      <c r="H370" s="115"/>
      <c r="I370" s="118" t="str">
        <f>IFERROR(VLOOKUP(H370,事業区分!$B$9:$C$10,2,FALSE),"")</f>
        <v/>
      </c>
      <c r="J370" s="119"/>
      <c r="K370" s="120" t="str">
        <f>IFERROR(VLOOKUP(I370,補助率!$B$5:$C$5,2,FALSE),"")</f>
        <v/>
      </c>
      <c r="L370" s="120" t="str">
        <f>IFERROR(VLOOKUP(H370,事業区分!$B$9:$H$10,7,FALSE),"")</f>
        <v/>
      </c>
      <c r="M370" s="119"/>
      <c r="N370" s="115"/>
      <c r="O370" s="121"/>
      <c r="P370" s="121"/>
      <c r="Q370" s="122" t="str">
        <f t="shared" si="31"/>
        <v/>
      </c>
      <c r="R370" s="121"/>
      <c r="S370" s="121"/>
      <c r="T370" s="121" t="str">
        <f t="shared" si="32"/>
        <v/>
      </c>
      <c r="U370" s="123" t="str">
        <f t="shared" si="33"/>
        <v/>
      </c>
      <c r="V370" s="124" t="str">
        <f t="shared" si="34"/>
        <v/>
      </c>
      <c r="W370" s="121" t="str">
        <f t="shared" si="35"/>
        <v/>
      </c>
      <c r="X370" s="201" t="str" cm="1">
        <f t="array" ref="X370">IFERROR(_xlfn.IFS(L370=1,MIN(Q370,V370),L370=2,MIN(Q370,V370,W370),L370=4,MIN(MIN(Q370,V370)*K370,W370),L370=6,MIN(MIN(Q370,V370)*1/2,W370)),"")</f>
        <v/>
      </c>
      <c r="Y370" s="202" t="str" cm="1">
        <f t="array" ref="Y370">IFERROR(ROUNDDOWN(_xlfn.IFS(OR(L370=1,L370=2),X370*K370,L370=4,X370,L370=6,X370*2/3),-3),"")</f>
        <v/>
      </c>
      <c r="Z370" s="126"/>
      <c r="AA370" s="127"/>
      <c r="AB370" s="124" t="str">
        <f>IFERROR(ROUNDDOWN(IF(#REF!=1,X370*K370,IF(#REF!=2,X370*K370,IF(#REF!=3,X370*2/3,IF(#REF!=4,X370,IF(#REF!=5,X370*1/2,""))))),-3),"")</f>
        <v/>
      </c>
      <c r="AC370" s="124" t="str">
        <f t="shared" si="36"/>
        <v/>
      </c>
      <c r="AD370" s="128"/>
      <c r="AE370" s="129"/>
      <c r="AF370" s="130"/>
      <c r="AG370" s="119"/>
    </row>
    <row r="371" spans="1:33" s="4" customFormat="1" ht="30" hidden="1" customHeight="1" outlineLevel="4" x14ac:dyDescent="0.15">
      <c r="A371" s="114">
        <v>365</v>
      </c>
      <c r="B371" s="115"/>
      <c r="C371" s="116"/>
      <c r="D371" s="115"/>
      <c r="E371" s="117"/>
      <c r="F371" s="115"/>
      <c r="G371" s="115"/>
      <c r="H371" s="115"/>
      <c r="I371" s="118" t="str">
        <f>IFERROR(VLOOKUP(H371,事業区分!$B$9:$C$10,2,FALSE),"")</f>
        <v/>
      </c>
      <c r="J371" s="119"/>
      <c r="K371" s="120" t="str">
        <f>IFERROR(VLOOKUP(I371,補助率!$B$5:$C$5,2,FALSE),"")</f>
        <v/>
      </c>
      <c r="L371" s="120" t="str">
        <f>IFERROR(VLOOKUP(H371,事業区分!$B$9:$H$10,7,FALSE),"")</f>
        <v/>
      </c>
      <c r="M371" s="119"/>
      <c r="N371" s="115"/>
      <c r="O371" s="121"/>
      <c r="P371" s="121"/>
      <c r="Q371" s="122" t="str">
        <f t="shared" si="31"/>
        <v/>
      </c>
      <c r="R371" s="121"/>
      <c r="S371" s="121"/>
      <c r="T371" s="121" t="str">
        <f t="shared" si="32"/>
        <v/>
      </c>
      <c r="U371" s="123" t="str">
        <f t="shared" si="33"/>
        <v/>
      </c>
      <c r="V371" s="124" t="str">
        <f t="shared" si="34"/>
        <v/>
      </c>
      <c r="W371" s="121" t="str">
        <f t="shared" si="35"/>
        <v/>
      </c>
      <c r="X371" s="201" t="str" cm="1">
        <f t="array" ref="X371">IFERROR(_xlfn.IFS(L371=1,MIN(Q371,V371),L371=2,MIN(Q371,V371,W371),L371=4,MIN(MIN(Q371,V371)*K371,W371),L371=6,MIN(MIN(Q371,V371)*1/2,W371)),"")</f>
        <v/>
      </c>
      <c r="Y371" s="202" t="str" cm="1">
        <f t="array" ref="Y371">IFERROR(ROUNDDOWN(_xlfn.IFS(OR(L371=1,L371=2),X371*K371,L371=4,X371,L371=6,X371*2/3),-3),"")</f>
        <v/>
      </c>
      <c r="Z371" s="126"/>
      <c r="AA371" s="127"/>
      <c r="AB371" s="124" t="str">
        <f>IFERROR(ROUNDDOWN(IF(#REF!=1,X371*K371,IF(#REF!=2,X371*K371,IF(#REF!=3,X371*2/3,IF(#REF!=4,X371,IF(#REF!=5,X371*1/2,""))))),-3),"")</f>
        <v/>
      </c>
      <c r="AC371" s="124" t="str">
        <f t="shared" si="36"/>
        <v/>
      </c>
      <c r="AD371" s="128"/>
      <c r="AE371" s="129"/>
      <c r="AF371" s="130"/>
      <c r="AG371" s="119"/>
    </row>
    <row r="372" spans="1:33" s="4" customFormat="1" ht="30" hidden="1" customHeight="1" outlineLevel="4" x14ac:dyDescent="0.15">
      <c r="A372" s="114">
        <v>366</v>
      </c>
      <c r="B372" s="115"/>
      <c r="C372" s="116"/>
      <c r="D372" s="115"/>
      <c r="E372" s="117"/>
      <c r="F372" s="115"/>
      <c r="G372" s="115"/>
      <c r="H372" s="115"/>
      <c r="I372" s="118" t="str">
        <f>IFERROR(VLOOKUP(H372,事業区分!$B$9:$C$10,2,FALSE),"")</f>
        <v/>
      </c>
      <c r="J372" s="119"/>
      <c r="K372" s="120" t="str">
        <f>IFERROR(VLOOKUP(I372,補助率!$B$5:$C$5,2,FALSE),"")</f>
        <v/>
      </c>
      <c r="L372" s="120" t="str">
        <f>IFERROR(VLOOKUP(H372,事業区分!$B$9:$H$10,7,FALSE),"")</f>
        <v/>
      </c>
      <c r="M372" s="119"/>
      <c r="N372" s="115"/>
      <c r="O372" s="121"/>
      <c r="P372" s="121"/>
      <c r="Q372" s="122" t="str">
        <f t="shared" si="31"/>
        <v/>
      </c>
      <c r="R372" s="121"/>
      <c r="S372" s="121"/>
      <c r="T372" s="121" t="str">
        <f t="shared" si="32"/>
        <v/>
      </c>
      <c r="U372" s="123" t="str">
        <f t="shared" si="33"/>
        <v/>
      </c>
      <c r="V372" s="124" t="str">
        <f t="shared" si="34"/>
        <v/>
      </c>
      <c r="W372" s="121" t="str">
        <f t="shared" si="35"/>
        <v/>
      </c>
      <c r="X372" s="201" t="str" cm="1">
        <f t="array" ref="X372">IFERROR(_xlfn.IFS(L372=1,MIN(Q372,V372),L372=2,MIN(Q372,V372,W372),L372=4,MIN(MIN(Q372,V372)*K372,W372),L372=6,MIN(MIN(Q372,V372)*1/2,W372)),"")</f>
        <v/>
      </c>
      <c r="Y372" s="202" t="str" cm="1">
        <f t="array" ref="Y372">IFERROR(ROUNDDOWN(_xlfn.IFS(OR(L372=1,L372=2),X372*K372,L372=4,X372,L372=6,X372*2/3),-3),"")</f>
        <v/>
      </c>
      <c r="Z372" s="126"/>
      <c r="AA372" s="127"/>
      <c r="AB372" s="124" t="str">
        <f>IFERROR(ROUNDDOWN(IF(#REF!=1,X372*K372,IF(#REF!=2,X372*K372,IF(#REF!=3,X372*2/3,IF(#REF!=4,X372,IF(#REF!=5,X372*1/2,""))))),-3),"")</f>
        <v/>
      </c>
      <c r="AC372" s="124" t="str">
        <f t="shared" si="36"/>
        <v/>
      </c>
      <c r="AD372" s="128"/>
      <c r="AE372" s="129"/>
      <c r="AF372" s="130"/>
      <c r="AG372" s="119"/>
    </row>
    <row r="373" spans="1:33" s="4" customFormat="1" ht="30" hidden="1" customHeight="1" outlineLevel="4" x14ac:dyDescent="0.15">
      <c r="A373" s="114">
        <v>367</v>
      </c>
      <c r="B373" s="115"/>
      <c r="C373" s="116"/>
      <c r="D373" s="115"/>
      <c r="E373" s="117"/>
      <c r="F373" s="115"/>
      <c r="G373" s="115"/>
      <c r="H373" s="115"/>
      <c r="I373" s="118" t="str">
        <f>IFERROR(VLOOKUP(H373,事業区分!$B$9:$C$10,2,FALSE),"")</f>
        <v/>
      </c>
      <c r="J373" s="119"/>
      <c r="K373" s="120" t="str">
        <f>IFERROR(VLOOKUP(I373,補助率!$B$5:$C$5,2,FALSE),"")</f>
        <v/>
      </c>
      <c r="L373" s="120" t="str">
        <f>IFERROR(VLOOKUP(H373,事業区分!$B$9:$H$10,7,FALSE),"")</f>
        <v/>
      </c>
      <c r="M373" s="119"/>
      <c r="N373" s="115"/>
      <c r="O373" s="121"/>
      <c r="P373" s="121"/>
      <c r="Q373" s="122" t="str">
        <f t="shared" si="31"/>
        <v/>
      </c>
      <c r="R373" s="121"/>
      <c r="S373" s="121"/>
      <c r="T373" s="121" t="str">
        <f t="shared" si="32"/>
        <v/>
      </c>
      <c r="U373" s="123" t="str">
        <f t="shared" si="33"/>
        <v/>
      </c>
      <c r="V373" s="124" t="str">
        <f t="shared" si="34"/>
        <v/>
      </c>
      <c r="W373" s="121" t="str">
        <f t="shared" si="35"/>
        <v/>
      </c>
      <c r="X373" s="201" t="str" cm="1">
        <f t="array" ref="X373">IFERROR(_xlfn.IFS(L373=1,MIN(Q373,V373),L373=2,MIN(Q373,V373,W373),L373=4,MIN(MIN(Q373,V373)*K373,W373),L373=6,MIN(MIN(Q373,V373)*1/2,W373)),"")</f>
        <v/>
      </c>
      <c r="Y373" s="202" t="str" cm="1">
        <f t="array" ref="Y373">IFERROR(ROUNDDOWN(_xlfn.IFS(OR(L373=1,L373=2),X373*K373,L373=4,X373,L373=6,X373*2/3),-3),"")</f>
        <v/>
      </c>
      <c r="Z373" s="126"/>
      <c r="AA373" s="127"/>
      <c r="AB373" s="124" t="str">
        <f>IFERROR(ROUNDDOWN(IF(#REF!=1,X373*K373,IF(#REF!=2,X373*K373,IF(#REF!=3,X373*2/3,IF(#REF!=4,X373,IF(#REF!=5,X373*1/2,""))))),-3),"")</f>
        <v/>
      </c>
      <c r="AC373" s="124" t="str">
        <f t="shared" si="36"/>
        <v/>
      </c>
      <c r="AD373" s="128"/>
      <c r="AE373" s="129"/>
      <c r="AF373" s="130"/>
      <c r="AG373" s="119"/>
    </row>
    <row r="374" spans="1:33" s="4" customFormat="1" ht="30" hidden="1" customHeight="1" outlineLevel="4" x14ac:dyDescent="0.15">
      <c r="A374" s="114">
        <v>368</v>
      </c>
      <c r="B374" s="115"/>
      <c r="C374" s="116"/>
      <c r="D374" s="115"/>
      <c r="E374" s="117"/>
      <c r="F374" s="115"/>
      <c r="G374" s="115"/>
      <c r="H374" s="115"/>
      <c r="I374" s="118" t="str">
        <f>IFERROR(VLOOKUP(H374,事業区分!$B$9:$C$10,2,FALSE),"")</f>
        <v/>
      </c>
      <c r="J374" s="119"/>
      <c r="K374" s="120" t="str">
        <f>IFERROR(VLOOKUP(I374,補助率!$B$5:$C$5,2,FALSE),"")</f>
        <v/>
      </c>
      <c r="L374" s="120" t="str">
        <f>IFERROR(VLOOKUP(H374,事業区分!$B$9:$H$10,7,FALSE),"")</f>
        <v/>
      </c>
      <c r="M374" s="119"/>
      <c r="N374" s="115"/>
      <c r="O374" s="121"/>
      <c r="P374" s="121"/>
      <c r="Q374" s="122" t="str">
        <f t="shared" si="31"/>
        <v/>
      </c>
      <c r="R374" s="121"/>
      <c r="S374" s="121"/>
      <c r="T374" s="121" t="str">
        <f t="shared" si="32"/>
        <v/>
      </c>
      <c r="U374" s="123" t="str">
        <f t="shared" si="33"/>
        <v/>
      </c>
      <c r="V374" s="124" t="str">
        <f t="shared" si="34"/>
        <v/>
      </c>
      <c r="W374" s="121" t="str">
        <f t="shared" si="35"/>
        <v/>
      </c>
      <c r="X374" s="201" t="str" cm="1">
        <f t="array" ref="X374">IFERROR(_xlfn.IFS(L374=1,MIN(Q374,V374),L374=2,MIN(Q374,V374,W374),L374=4,MIN(MIN(Q374,V374)*K374,W374),L374=6,MIN(MIN(Q374,V374)*1/2,W374)),"")</f>
        <v/>
      </c>
      <c r="Y374" s="202" t="str" cm="1">
        <f t="array" ref="Y374">IFERROR(ROUNDDOWN(_xlfn.IFS(OR(L374=1,L374=2),X374*K374,L374=4,X374,L374=6,X374*2/3),-3),"")</f>
        <v/>
      </c>
      <c r="Z374" s="126"/>
      <c r="AA374" s="127"/>
      <c r="AB374" s="124" t="str">
        <f>IFERROR(ROUNDDOWN(IF(#REF!=1,X374*K374,IF(#REF!=2,X374*K374,IF(#REF!=3,X374*2/3,IF(#REF!=4,X374,IF(#REF!=5,X374*1/2,""))))),-3),"")</f>
        <v/>
      </c>
      <c r="AC374" s="124" t="str">
        <f t="shared" si="36"/>
        <v/>
      </c>
      <c r="AD374" s="128"/>
      <c r="AE374" s="129"/>
      <c r="AF374" s="130"/>
      <c r="AG374" s="119"/>
    </row>
    <row r="375" spans="1:33" s="4" customFormat="1" ht="30" hidden="1" customHeight="1" outlineLevel="4" x14ac:dyDescent="0.15">
      <c r="A375" s="114">
        <v>369</v>
      </c>
      <c r="B375" s="115"/>
      <c r="C375" s="116"/>
      <c r="D375" s="115"/>
      <c r="E375" s="117"/>
      <c r="F375" s="115"/>
      <c r="G375" s="115"/>
      <c r="H375" s="115"/>
      <c r="I375" s="118" t="str">
        <f>IFERROR(VLOOKUP(H375,事業区分!$B$9:$C$10,2,FALSE),"")</f>
        <v/>
      </c>
      <c r="J375" s="119"/>
      <c r="K375" s="120" t="str">
        <f>IFERROR(VLOOKUP(I375,補助率!$B$5:$C$5,2,FALSE),"")</f>
        <v/>
      </c>
      <c r="L375" s="120" t="str">
        <f>IFERROR(VLOOKUP(H375,事業区分!$B$9:$H$10,7,FALSE),"")</f>
        <v/>
      </c>
      <c r="M375" s="119"/>
      <c r="N375" s="115"/>
      <c r="O375" s="121"/>
      <c r="P375" s="121"/>
      <c r="Q375" s="122" t="str">
        <f t="shared" si="31"/>
        <v/>
      </c>
      <c r="R375" s="121"/>
      <c r="S375" s="121"/>
      <c r="T375" s="121" t="str">
        <f t="shared" si="32"/>
        <v/>
      </c>
      <c r="U375" s="123" t="str">
        <f t="shared" si="33"/>
        <v/>
      </c>
      <c r="V375" s="124" t="str">
        <f t="shared" si="34"/>
        <v/>
      </c>
      <c r="W375" s="121" t="str">
        <f t="shared" si="35"/>
        <v/>
      </c>
      <c r="X375" s="201" t="str" cm="1">
        <f t="array" ref="X375">IFERROR(_xlfn.IFS(L375=1,MIN(Q375,V375),L375=2,MIN(Q375,V375,W375),L375=4,MIN(MIN(Q375,V375)*K375,W375),L375=6,MIN(MIN(Q375,V375)*1/2,W375)),"")</f>
        <v/>
      </c>
      <c r="Y375" s="202" t="str" cm="1">
        <f t="array" ref="Y375">IFERROR(ROUNDDOWN(_xlfn.IFS(OR(L375=1,L375=2),X375*K375,L375=4,X375,L375=6,X375*2/3),-3),"")</f>
        <v/>
      </c>
      <c r="Z375" s="126"/>
      <c r="AA375" s="127"/>
      <c r="AB375" s="124" t="str">
        <f>IFERROR(ROUNDDOWN(IF(#REF!=1,X375*K375,IF(#REF!=2,X375*K375,IF(#REF!=3,X375*2/3,IF(#REF!=4,X375,IF(#REF!=5,X375*1/2,""))))),-3),"")</f>
        <v/>
      </c>
      <c r="AC375" s="124" t="str">
        <f t="shared" si="36"/>
        <v/>
      </c>
      <c r="AD375" s="128"/>
      <c r="AE375" s="129"/>
      <c r="AF375" s="130"/>
      <c r="AG375" s="119"/>
    </row>
    <row r="376" spans="1:33" s="4" customFormat="1" ht="30" hidden="1" customHeight="1" outlineLevel="4" x14ac:dyDescent="0.15">
      <c r="A376" s="114">
        <v>370</v>
      </c>
      <c r="B376" s="115"/>
      <c r="C376" s="116"/>
      <c r="D376" s="115"/>
      <c r="E376" s="117"/>
      <c r="F376" s="115"/>
      <c r="G376" s="115"/>
      <c r="H376" s="115"/>
      <c r="I376" s="118" t="str">
        <f>IFERROR(VLOOKUP(H376,事業区分!$B$9:$C$10,2,FALSE),"")</f>
        <v/>
      </c>
      <c r="J376" s="119"/>
      <c r="K376" s="120" t="str">
        <f>IFERROR(VLOOKUP(I376,補助率!$B$5:$C$5,2,FALSE),"")</f>
        <v/>
      </c>
      <c r="L376" s="120" t="str">
        <f>IFERROR(VLOOKUP(H376,事業区分!$B$9:$H$10,7,FALSE),"")</f>
        <v/>
      </c>
      <c r="M376" s="119"/>
      <c r="N376" s="115"/>
      <c r="O376" s="121"/>
      <c r="P376" s="121"/>
      <c r="Q376" s="122" t="str">
        <f t="shared" si="31"/>
        <v/>
      </c>
      <c r="R376" s="121"/>
      <c r="S376" s="121"/>
      <c r="T376" s="121" t="str">
        <f t="shared" si="32"/>
        <v/>
      </c>
      <c r="U376" s="123" t="str">
        <f t="shared" si="33"/>
        <v/>
      </c>
      <c r="V376" s="124" t="str">
        <f t="shared" si="34"/>
        <v/>
      </c>
      <c r="W376" s="121" t="str">
        <f t="shared" si="35"/>
        <v/>
      </c>
      <c r="X376" s="201" t="str" cm="1">
        <f t="array" ref="X376">IFERROR(_xlfn.IFS(L376=1,MIN(Q376,V376),L376=2,MIN(Q376,V376,W376),L376=4,MIN(MIN(Q376,V376)*K376,W376),L376=6,MIN(MIN(Q376,V376)*1/2,W376)),"")</f>
        <v/>
      </c>
      <c r="Y376" s="202" t="str" cm="1">
        <f t="array" ref="Y376">IFERROR(ROUNDDOWN(_xlfn.IFS(OR(L376=1,L376=2),X376*K376,L376=4,X376,L376=6,X376*2/3),-3),"")</f>
        <v/>
      </c>
      <c r="Z376" s="126"/>
      <c r="AA376" s="127"/>
      <c r="AB376" s="124" t="str">
        <f>IFERROR(ROUNDDOWN(IF(#REF!=1,X376*K376,IF(#REF!=2,X376*K376,IF(#REF!=3,X376*2/3,IF(#REF!=4,X376,IF(#REF!=5,X376*1/2,""))))),-3),"")</f>
        <v/>
      </c>
      <c r="AC376" s="124" t="str">
        <f t="shared" si="36"/>
        <v/>
      </c>
      <c r="AD376" s="128"/>
      <c r="AE376" s="129"/>
      <c r="AF376" s="130"/>
      <c r="AG376" s="119"/>
    </row>
    <row r="377" spans="1:33" s="4" customFormat="1" ht="30" hidden="1" customHeight="1" outlineLevel="4" x14ac:dyDescent="0.15">
      <c r="A377" s="114">
        <v>371</v>
      </c>
      <c r="B377" s="115"/>
      <c r="C377" s="116"/>
      <c r="D377" s="115"/>
      <c r="E377" s="117"/>
      <c r="F377" s="115"/>
      <c r="G377" s="115"/>
      <c r="H377" s="115"/>
      <c r="I377" s="118" t="str">
        <f>IFERROR(VLOOKUP(H377,事業区分!$B$9:$C$10,2,FALSE),"")</f>
        <v/>
      </c>
      <c r="J377" s="119"/>
      <c r="K377" s="120" t="str">
        <f>IFERROR(VLOOKUP(I377,補助率!$B$5:$C$5,2,FALSE),"")</f>
        <v/>
      </c>
      <c r="L377" s="120" t="str">
        <f>IFERROR(VLOOKUP(H377,事業区分!$B$9:$H$10,7,FALSE),"")</f>
        <v/>
      </c>
      <c r="M377" s="119"/>
      <c r="N377" s="115"/>
      <c r="O377" s="121"/>
      <c r="P377" s="121"/>
      <c r="Q377" s="122" t="str">
        <f t="shared" si="31"/>
        <v/>
      </c>
      <c r="R377" s="121"/>
      <c r="S377" s="121"/>
      <c r="T377" s="121" t="str">
        <f t="shared" si="32"/>
        <v/>
      </c>
      <c r="U377" s="123" t="str">
        <f t="shared" si="33"/>
        <v/>
      </c>
      <c r="V377" s="124" t="str">
        <f t="shared" si="34"/>
        <v/>
      </c>
      <c r="W377" s="121" t="str">
        <f t="shared" si="35"/>
        <v/>
      </c>
      <c r="X377" s="201" t="str" cm="1">
        <f t="array" ref="X377">IFERROR(_xlfn.IFS(L377=1,MIN(Q377,V377),L377=2,MIN(Q377,V377,W377),L377=4,MIN(MIN(Q377,V377)*K377,W377),L377=6,MIN(MIN(Q377,V377)*1/2,W377)),"")</f>
        <v/>
      </c>
      <c r="Y377" s="202" t="str" cm="1">
        <f t="array" ref="Y377">IFERROR(ROUNDDOWN(_xlfn.IFS(OR(L377=1,L377=2),X377*K377,L377=4,X377,L377=6,X377*2/3),-3),"")</f>
        <v/>
      </c>
      <c r="Z377" s="126"/>
      <c r="AA377" s="127"/>
      <c r="AB377" s="124" t="str">
        <f>IFERROR(ROUNDDOWN(IF(#REF!=1,X377*K377,IF(#REF!=2,X377*K377,IF(#REF!=3,X377*2/3,IF(#REF!=4,X377,IF(#REF!=5,X377*1/2,""))))),-3),"")</f>
        <v/>
      </c>
      <c r="AC377" s="124" t="str">
        <f t="shared" si="36"/>
        <v/>
      </c>
      <c r="AD377" s="128"/>
      <c r="AE377" s="129"/>
      <c r="AF377" s="130"/>
      <c r="AG377" s="119"/>
    </row>
    <row r="378" spans="1:33" s="4" customFormat="1" ht="30" hidden="1" customHeight="1" outlineLevel="4" x14ac:dyDescent="0.15">
      <c r="A378" s="114">
        <v>372</v>
      </c>
      <c r="B378" s="115"/>
      <c r="C378" s="116"/>
      <c r="D378" s="115"/>
      <c r="E378" s="117"/>
      <c r="F378" s="115"/>
      <c r="G378" s="115"/>
      <c r="H378" s="115"/>
      <c r="I378" s="118" t="str">
        <f>IFERROR(VLOOKUP(H378,事業区分!$B$9:$C$10,2,FALSE),"")</f>
        <v/>
      </c>
      <c r="J378" s="119"/>
      <c r="K378" s="120" t="str">
        <f>IFERROR(VLOOKUP(I378,補助率!$B$5:$C$5,2,FALSE),"")</f>
        <v/>
      </c>
      <c r="L378" s="120" t="str">
        <f>IFERROR(VLOOKUP(H378,事業区分!$B$9:$H$10,7,FALSE),"")</f>
        <v/>
      </c>
      <c r="M378" s="119"/>
      <c r="N378" s="115"/>
      <c r="O378" s="121"/>
      <c r="P378" s="121"/>
      <c r="Q378" s="122" t="str">
        <f t="shared" si="31"/>
        <v/>
      </c>
      <c r="R378" s="121"/>
      <c r="S378" s="121"/>
      <c r="T378" s="121" t="str">
        <f t="shared" si="32"/>
        <v/>
      </c>
      <c r="U378" s="123" t="str">
        <f t="shared" si="33"/>
        <v/>
      </c>
      <c r="V378" s="124" t="str">
        <f t="shared" si="34"/>
        <v/>
      </c>
      <c r="W378" s="121" t="str">
        <f t="shared" si="35"/>
        <v/>
      </c>
      <c r="X378" s="201" t="str" cm="1">
        <f t="array" ref="X378">IFERROR(_xlfn.IFS(L378=1,MIN(Q378,V378),L378=2,MIN(Q378,V378,W378),L378=4,MIN(MIN(Q378,V378)*K378,W378),L378=6,MIN(MIN(Q378,V378)*1/2,W378)),"")</f>
        <v/>
      </c>
      <c r="Y378" s="202" t="str" cm="1">
        <f t="array" ref="Y378">IFERROR(ROUNDDOWN(_xlfn.IFS(OR(L378=1,L378=2),X378*K378,L378=4,X378,L378=6,X378*2/3),-3),"")</f>
        <v/>
      </c>
      <c r="Z378" s="126"/>
      <c r="AA378" s="127"/>
      <c r="AB378" s="124" t="str">
        <f>IFERROR(ROUNDDOWN(IF(#REF!=1,X378*K378,IF(#REF!=2,X378*K378,IF(#REF!=3,X378*2/3,IF(#REF!=4,X378,IF(#REF!=5,X378*1/2,""))))),-3),"")</f>
        <v/>
      </c>
      <c r="AC378" s="124" t="str">
        <f t="shared" si="36"/>
        <v/>
      </c>
      <c r="AD378" s="128"/>
      <c r="AE378" s="129"/>
      <c r="AF378" s="130"/>
      <c r="AG378" s="119"/>
    </row>
    <row r="379" spans="1:33" s="4" customFormat="1" ht="30" hidden="1" customHeight="1" outlineLevel="4" x14ac:dyDescent="0.15">
      <c r="A379" s="114">
        <v>373</v>
      </c>
      <c r="B379" s="115"/>
      <c r="C379" s="116"/>
      <c r="D379" s="115"/>
      <c r="E379" s="117"/>
      <c r="F379" s="115"/>
      <c r="G379" s="115"/>
      <c r="H379" s="115"/>
      <c r="I379" s="118" t="str">
        <f>IFERROR(VLOOKUP(H379,事業区分!$B$9:$C$10,2,FALSE),"")</f>
        <v/>
      </c>
      <c r="J379" s="119"/>
      <c r="K379" s="120" t="str">
        <f>IFERROR(VLOOKUP(I379,補助率!$B$5:$C$5,2,FALSE),"")</f>
        <v/>
      </c>
      <c r="L379" s="120" t="str">
        <f>IFERROR(VLOOKUP(H379,事業区分!$B$9:$H$10,7,FALSE),"")</f>
        <v/>
      </c>
      <c r="M379" s="119"/>
      <c r="N379" s="115"/>
      <c r="O379" s="121"/>
      <c r="P379" s="121"/>
      <c r="Q379" s="122" t="str">
        <f t="shared" si="31"/>
        <v/>
      </c>
      <c r="R379" s="121"/>
      <c r="S379" s="121"/>
      <c r="T379" s="121" t="str">
        <f t="shared" si="32"/>
        <v/>
      </c>
      <c r="U379" s="123" t="str">
        <f t="shared" si="33"/>
        <v/>
      </c>
      <c r="V379" s="124" t="str">
        <f t="shared" si="34"/>
        <v/>
      </c>
      <c r="W379" s="121" t="str">
        <f t="shared" si="35"/>
        <v/>
      </c>
      <c r="X379" s="201" t="str" cm="1">
        <f t="array" ref="X379">IFERROR(_xlfn.IFS(L379=1,MIN(Q379,V379),L379=2,MIN(Q379,V379,W379),L379=4,MIN(MIN(Q379,V379)*K379,W379),L379=6,MIN(MIN(Q379,V379)*1/2,W379)),"")</f>
        <v/>
      </c>
      <c r="Y379" s="202" t="str" cm="1">
        <f t="array" ref="Y379">IFERROR(ROUNDDOWN(_xlfn.IFS(OR(L379=1,L379=2),X379*K379,L379=4,X379,L379=6,X379*2/3),-3),"")</f>
        <v/>
      </c>
      <c r="Z379" s="126"/>
      <c r="AA379" s="127"/>
      <c r="AB379" s="124" t="str">
        <f>IFERROR(ROUNDDOWN(IF(#REF!=1,X379*K379,IF(#REF!=2,X379*K379,IF(#REF!=3,X379*2/3,IF(#REF!=4,X379,IF(#REF!=5,X379*1/2,""))))),-3),"")</f>
        <v/>
      </c>
      <c r="AC379" s="124" t="str">
        <f t="shared" si="36"/>
        <v/>
      </c>
      <c r="AD379" s="128"/>
      <c r="AE379" s="129"/>
      <c r="AF379" s="130"/>
      <c r="AG379" s="119"/>
    </row>
    <row r="380" spans="1:33" s="4" customFormat="1" ht="30" hidden="1" customHeight="1" outlineLevel="4" x14ac:dyDescent="0.15">
      <c r="A380" s="114">
        <v>374</v>
      </c>
      <c r="B380" s="115"/>
      <c r="C380" s="116"/>
      <c r="D380" s="115"/>
      <c r="E380" s="117"/>
      <c r="F380" s="115"/>
      <c r="G380" s="115"/>
      <c r="H380" s="115"/>
      <c r="I380" s="118" t="str">
        <f>IFERROR(VLOOKUP(H380,事業区分!$B$9:$C$10,2,FALSE),"")</f>
        <v/>
      </c>
      <c r="J380" s="119"/>
      <c r="K380" s="120" t="str">
        <f>IFERROR(VLOOKUP(I380,補助率!$B$5:$C$5,2,FALSE),"")</f>
        <v/>
      </c>
      <c r="L380" s="120" t="str">
        <f>IFERROR(VLOOKUP(H380,事業区分!$B$9:$H$10,7,FALSE),"")</f>
        <v/>
      </c>
      <c r="M380" s="119"/>
      <c r="N380" s="115"/>
      <c r="O380" s="121"/>
      <c r="P380" s="121"/>
      <c r="Q380" s="122" t="str">
        <f t="shared" si="31"/>
        <v/>
      </c>
      <c r="R380" s="121"/>
      <c r="S380" s="121"/>
      <c r="T380" s="121" t="str">
        <f t="shared" si="32"/>
        <v/>
      </c>
      <c r="U380" s="123" t="str">
        <f t="shared" si="33"/>
        <v/>
      </c>
      <c r="V380" s="124" t="str">
        <f t="shared" si="34"/>
        <v/>
      </c>
      <c r="W380" s="121" t="str">
        <f t="shared" si="35"/>
        <v/>
      </c>
      <c r="X380" s="201" t="str" cm="1">
        <f t="array" ref="X380">IFERROR(_xlfn.IFS(L380=1,MIN(Q380,V380),L380=2,MIN(Q380,V380,W380),L380=4,MIN(MIN(Q380,V380)*K380,W380),L380=6,MIN(MIN(Q380,V380)*1/2,W380)),"")</f>
        <v/>
      </c>
      <c r="Y380" s="202" t="str" cm="1">
        <f t="array" ref="Y380">IFERROR(ROUNDDOWN(_xlfn.IFS(OR(L380=1,L380=2),X380*K380,L380=4,X380,L380=6,X380*2/3),-3),"")</f>
        <v/>
      </c>
      <c r="Z380" s="126"/>
      <c r="AA380" s="127"/>
      <c r="AB380" s="124" t="str">
        <f>IFERROR(ROUNDDOWN(IF(#REF!=1,X380*K380,IF(#REF!=2,X380*K380,IF(#REF!=3,X380*2/3,IF(#REF!=4,X380,IF(#REF!=5,X380*1/2,""))))),-3),"")</f>
        <v/>
      </c>
      <c r="AC380" s="124" t="str">
        <f t="shared" si="36"/>
        <v/>
      </c>
      <c r="AD380" s="128"/>
      <c r="AE380" s="129"/>
      <c r="AF380" s="130"/>
      <c r="AG380" s="119"/>
    </row>
    <row r="381" spans="1:33" s="4" customFormat="1" ht="30" hidden="1" customHeight="1" outlineLevel="4" x14ac:dyDescent="0.15">
      <c r="A381" s="114">
        <v>375</v>
      </c>
      <c r="B381" s="115"/>
      <c r="C381" s="116"/>
      <c r="D381" s="115"/>
      <c r="E381" s="117"/>
      <c r="F381" s="115"/>
      <c r="G381" s="115"/>
      <c r="H381" s="115"/>
      <c r="I381" s="118" t="str">
        <f>IFERROR(VLOOKUP(H381,事業区分!$B$9:$C$10,2,FALSE),"")</f>
        <v/>
      </c>
      <c r="J381" s="119"/>
      <c r="K381" s="120" t="str">
        <f>IFERROR(VLOOKUP(I381,補助率!$B$5:$C$5,2,FALSE),"")</f>
        <v/>
      </c>
      <c r="L381" s="120" t="str">
        <f>IFERROR(VLOOKUP(H381,事業区分!$B$9:$H$10,7,FALSE),"")</f>
        <v/>
      </c>
      <c r="M381" s="119"/>
      <c r="N381" s="115"/>
      <c r="O381" s="121"/>
      <c r="P381" s="121"/>
      <c r="Q381" s="122" t="str">
        <f t="shared" si="31"/>
        <v/>
      </c>
      <c r="R381" s="121"/>
      <c r="S381" s="121"/>
      <c r="T381" s="121" t="str">
        <f t="shared" si="32"/>
        <v/>
      </c>
      <c r="U381" s="123" t="str">
        <f t="shared" si="33"/>
        <v/>
      </c>
      <c r="V381" s="124" t="str">
        <f t="shared" si="34"/>
        <v/>
      </c>
      <c r="W381" s="121" t="str">
        <f t="shared" si="35"/>
        <v/>
      </c>
      <c r="X381" s="201" t="str" cm="1">
        <f t="array" ref="X381">IFERROR(_xlfn.IFS(L381=1,MIN(Q381,V381),L381=2,MIN(Q381,V381,W381),L381=4,MIN(MIN(Q381,V381)*K381,W381),L381=6,MIN(MIN(Q381,V381)*1/2,W381)),"")</f>
        <v/>
      </c>
      <c r="Y381" s="202" t="str" cm="1">
        <f t="array" ref="Y381">IFERROR(ROUNDDOWN(_xlfn.IFS(OR(L381=1,L381=2),X381*K381,L381=4,X381,L381=6,X381*2/3),-3),"")</f>
        <v/>
      </c>
      <c r="Z381" s="126"/>
      <c r="AA381" s="127"/>
      <c r="AB381" s="124" t="str">
        <f>IFERROR(ROUNDDOWN(IF(#REF!=1,X381*K381,IF(#REF!=2,X381*K381,IF(#REF!=3,X381*2/3,IF(#REF!=4,X381,IF(#REF!=5,X381*1/2,""))))),-3),"")</f>
        <v/>
      </c>
      <c r="AC381" s="124" t="str">
        <f t="shared" si="36"/>
        <v/>
      </c>
      <c r="AD381" s="128"/>
      <c r="AE381" s="129"/>
      <c r="AF381" s="130"/>
      <c r="AG381" s="119"/>
    </row>
    <row r="382" spans="1:33" s="4" customFormat="1" ht="30" hidden="1" customHeight="1" outlineLevel="4" x14ac:dyDescent="0.15">
      <c r="A382" s="114">
        <v>376</v>
      </c>
      <c r="B382" s="115"/>
      <c r="C382" s="116"/>
      <c r="D382" s="115"/>
      <c r="E382" s="117"/>
      <c r="F382" s="115"/>
      <c r="G382" s="115"/>
      <c r="H382" s="115"/>
      <c r="I382" s="118" t="str">
        <f>IFERROR(VLOOKUP(H382,事業区分!$B$9:$C$10,2,FALSE),"")</f>
        <v/>
      </c>
      <c r="J382" s="119"/>
      <c r="K382" s="120" t="str">
        <f>IFERROR(VLOOKUP(I382,補助率!$B$5:$C$5,2,FALSE),"")</f>
        <v/>
      </c>
      <c r="L382" s="120" t="str">
        <f>IFERROR(VLOOKUP(H382,事業区分!$B$9:$H$10,7,FALSE),"")</f>
        <v/>
      </c>
      <c r="M382" s="119"/>
      <c r="N382" s="115"/>
      <c r="O382" s="121"/>
      <c r="P382" s="121"/>
      <c r="Q382" s="122" t="str">
        <f t="shared" si="31"/>
        <v/>
      </c>
      <c r="R382" s="121"/>
      <c r="S382" s="121"/>
      <c r="T382" s="121" t="str">
        <f t="shared" si="32"/>
        <v/>
      </c>
      <c r="U382" s="123" t="str">
        <f t="shared" si="33"/>
        <v/>
      </c>
      <c r="V382" s="124" t="str">
        <f t="shared" si="34"/>
        <v/>
      </c>
      <c r="W382" s="121" t="str">
        <f t="shared" si="35"/>
        <v/>
      </c>
      <c r="X382" s="201" t="str" cm="1">
        <f t="array" ref="X382">IFERROR(_xlfn.IFS(L382=1,MIN(Q382,V382),L382=2,MIN(Q382,V382,W382),L382=4,MIN(MIN(Q382,V382)*K382,W382),L382=6,MIN(MIN(Q382,V382)*1/2,W382)),"")</f>
        <v/>
      </c>
      <c r="Y382" s="202" t="str" cm="1">
        <f t="array" ref="Y382">IFERROR(ROUNDDOWN(_xlfn.IFS(OR(L382=1,L382=2),X382*K382,L382=4,X382,L382=6,X382*2/3),-3),"")</f>
        <v/>
      </c>
      <c r="Z382" s="126"/>
      <c r="AA382" s="127"/>
      <c r="AB382" s="124" t="str">
        <f>IFERROR(ROUNDDOWN(IF(#REF!=1,X382*K382,IF(#REF!=2,X382*K382,IF(#REF!=3,X382*2/3,IF(#REF!=4,X382,IF(#REF!=5,X382*1/2,""))))),-3),"")</f>
        <v/>
      </c>
      <c r="AC382" s="124" t="str">
        <f t="shared" si="36"/>
        <v/>
      </c>
      <c r="AD382" s="128"/>
      <c r="AE382" s="129"/>
      <c r="AF382" s="130"/>
      <c r="AG382" s="119"/>
    </row>
    <row r="383" spans="1:33" s="4" customFormat="1" ht="30" hidden="1" customHeight="1" outlineLevel="4" x14ac:dyDescent="0.15">
      <c r="A383" s="114">
        <v>377</v>
      </c>
      <c r="B383" s="115"/>
      <c r="C383" s="116"/>
      <c r="D383" s="115"/>
      <c r="E383" s="117"/>
      <c r="F383" s="115"/>
      <c r="G383" s="115"/>
      <c r="H383" s="115"/>
      <c r="I383" s="118" t="str">
        <f>IFERROR(VLOOKUP(H383,事業区分!$B$9:$C$10,2,FALSE),"")</f>
        <v/>
      </c>
      <c r="J383" s="119"/>
      <c r="K383" s="120" t="str">
        <f>IFERROR(VLOOKUP(I383,補助率!$B$5:$C$5,2,FALSE),"")</f>
        <v/>
      </c>
      <c r="L383" s="120" t="str">
        <f>IFERROR(VLOOKUP(H383,事業区分!$B$9:$H$10,7,FALSE),"")</f>
        <v/>
      </c>
      <c r="M383" s="119"/>
      <c r="N383" s="115"/>
      <c r="O383" s="121"/>
      <c r="P383" s="121"/>
      <c r="Q383" s="122" t="str">
        <f t="shared" si="31"/>
        <v/>
      </c>
      <c r="R383" s="121"/>
      <c r="S383" s="121"/>
      <c r="T383" s="121" t="str">
        <f t="shared" si="32"/>
        <v/>
      </c>
      <c r="U383" s="123" t="str">
        <f t="shared" si="33"/>
        <v/>
      </c>
      <c r="V383" s="124" t="str">
        <f t="shared" si="34"/>
        <v/>
      </c>
      <c r="W383" s="121" t="str">
        <f t="shared" si="35"/>
        <v/>
      </c>
      <c r="X383" s="201" t="str" cm="1">
        <f t="array" ref="X383">IFERROR(_xlfn.IFS(L383=1,MIN(Q383,V383),L383=2,MIN(Q383,V383,W383),L383=4,MIN(MIN(Q383,V383)*K383,W383),L383=6,MIN(MIN(Q383,V383)*1/2,W383)),"")</f>
        <v/>
      </c>
      <c r="Y383" s="202" t="str" cm="1">
        <f t="array" ref="Y383">IFERROR(ROUNDDOWN(_xlfn.IFS(OR(L383=1,L383=2),X383*K383,L383=4,X383,L383=6,X383*2/3),-3),"")</f>
        <v/>
      </c>
      <c r="Z383" s="126"/>
      <c r="AA383" s="127"/>
      <c r="AB383" s="124" t="str">
        <f>IFERROR(ROUNDDOWN(IF(#REF!=1,X383*K383,IF(#REF!=2,X383*K383,IF(#REF!=3,X383*2/3,IF(#REF!=4,X383,IF(#REF!=5,X383*1/2,""))))),-3),"")</f>
        <v/>
      </c>
      <c r="AC383" s="124" t="str">
        <f t="shared" si="36"/>
        <v/>
      </c>
      <c r="AD383" s="128"/>
      <c r="AE383" s="129"/>
      <c r="AF383" s="130"/>
      <c r="AG383" s="119"/>
    </row>
    <row r="384" spans="1:33" s="4" customFormat="1" ht="30" hidden="1" customHeight="1" outlineLevel="4" x14ac:dyDescent="0.15">
      <c r="A384" s="114">
        <v>378</v>
      </c>
      <c r="B384" s="115"/>
      <c r="C384" s="116"/>
      <c r="D384" s="115"/>
      <c r="E384" s="117"/>
      <c r="F384" s="115"/>
      <c r="G384" s="115"/>
      <c r="H384" s="115"/>
      <c r="I384" s="118" t="str">
        <f>IFERROR(VLOOKUP(H384,事業区分!$B$9:$C$10,2,FALSE),"")</f>
        <v/>
      </c>
      <c r="J384" s="119"/>
      <c r="K384" s="120" t="str">
        <f>IFERROR(VLOOKUP(I384,補助率!$B$5:$C$5,2,FALSE),"")</f>
        <v/>
      </c>
      <c r="L384" s="120" t="str">
        <f>IFERROR(VLOOKUP(H384,事業区分!$B$9:$H$10,7,FALSE),"")</f>
        <v/>
      </c>
      <c r="M384" s="119"/>
      <c r="N384" s="115"/>
      <c r="O384" s="121"/>
      <c r="P384" s="121"/>
      <c r="Q384" s="122" t="str">
        <f t="shared" si="31"/>
        <v/>
      </c>
      <c r="R384" s="121"/>
      <c r="S384" s="121"/>
      <c r="T384" s="121" t="str">
        <f t="shared" si="32"/>
        <v/>
      </c>
      <c r="U384" s="123" t="str">
        <f t="shared" si="33"/>
        <v/>
      </c>
      <c r="V384" s="124" t="str">
        <f t="shared" si="34"/>
        <v/>
      </c>
      <c r="W384" s="121" t="str">
        <f t="shared" si="35"/>
        <v/>
      </c>
      <c r="X384" s="201" t="str" cm="1">
        <f t="array" ref="X384">IFERROR(_xlfn.IFS(L384=1,MIN(Q384,V384),L384=2,MIN(Q384,V384,W384),L384=4,MIN(MIN(Q384,V384)*K384,W384),L384=6,MIN(MIN(Q384,V384)*1/2,W384)),"")</f>
        <v/>
      </c>
      <c r="Y384" s="202" t="str" cm="1">
        <f t="array" ref="Y384">IFERROR(ROUNDDOWN(_xlfn.IFS(OR(L384=1,L384=2),X384*K384,L384=4,X384,L384=6,X384*2/3),-3),"")</f>
        <v/>
      </c>
      <c r="Z384" s="126"/>
      <c r="AA384" s="127"/>
      <c r="AB384" s="124" t="str">
        <f>IFERROR(ROUNDDOWN(IF(#REF!=1,X384*K384,IF(#REF!=2,X384*K384,IF(#REF!=3,X384*2/3,IF(#REF!=4,X384,IF(#REF!=5,X384*1/2,""))))),-3),"")</f>
        <v/>
      </c>
      <c r="AC384" s="124" t="str">
        <f t="shared" si="36"/>
        <v/>
      </c>
      <c r="AD384" s="128"/>
      <c r="AE384" s="129"/>
      <c r="AF384" s="130"/>
      <c r="AG384" s="119"/>
    </row>
    <row r="385" spans="1:33" s="4" customFormat="1" ht="30" hidden="1" customHeight="1" outlineLevel="4" x14ac:dyDescent="0.15">
      <c r="A385" s="114">
        <v>379</v>
      </c>
      <c r="B385" s="115"/>
      <c r="C385" s="116"/>
      <c r="D385" s="115"/>
      <c r="E385" s="117"/>
      <c r="F385" s="115"/>
      <c r="G385" s="115"/>
      <c r="H385" s="115"/>
      <c r="I385" s="118" t="str">
        <f>IFERROR(VLOOKUP(H385,事業区分!$B$9:$C$10,2,FALSE),"")</f>
        <v/>
      </c>
      <c r="J385" s="119"/>
      <c r="K385" s="120" t="str">
        <f>IFERROR(VLOOKUP(I385,補助率!$B$5:$C$5,2,FALSE),"")</f>
        <v/>
      </c>
      <c r="L385" s="120" t="str">
        <f>IFERROR(VLOOKUP(H385,事業区分!$B$9:$H$10,7,FALSE),"")</f>
        <v/>
      </c>
      <c r="M385" s="119"/>
      <c r="N385" s="115"/>
      <c r="O385" s="121"/>
      <c r="P385" s="121"/>
      <c r="Q385" s="122" t="str">
        <f t="shared" si="31"/>
        <v/>
      </c>
      <c r="R385" s="121"/>
      <c r="S385" s="121"/>
      <c r="T385" s="121" t="str">
        <f t="shared" si="32"/>
        <v/>
      </c>
      <c r="U385" s="123" t="str">
        <f t="shared" si="33"/>
        <v/>
      </c>
      <c r="V385" s="124" t="str">
        <f t="shared" si="34"/>
        <v/>
      </c>
      <c r="W385" s="121" t="str">
        <f t="shared" si="35"/>
        <v/>
      </c>
      <c r="X385" s="201" t="str" cm="1">
        <f t="array" ref="X385">IFERROR(_xlfn.IFS(L385=1,MIN(Q385,V385),L385=2,MIN(Q385,V385,W385),L385=4,MIN(MIN(Q385,V385)*K385,W385),L385=6,MIN(MIN(Q385,V385)*1/2,W385)),"")</f>
        <v/>
      </c>
      <c r="Y385" s="202" t="str" cm="1">
        <f t="array" ref="Y385">IFERROR(ROUNDDOWN(_xlfn.IFS(OR(L385=1,L385=2),X385*K385,L385=4,X385,L385=6,X385*2/3),-3),"")</f>
        <v/>
      </c>
      <c r="Z385" s="126"/>
      <c r="AA385" s="127"/>
      <c r="AB385" s="124" t="str">
        <f>IFERROR(ROUNDDOWN(IF(#REF!=1,X385*K385,IF(#REF!=2,X385*K385,IF(#REF!=3,X385*2/3,IF(#REF!=4,X385,IF(#REF!=5,X385*1/2,""))))),-3),"")</f>
        <v/>
      </c>
      <c r="AC385" s="124" t="str">
        <f t="shared" si="36"/>
        <v/>
      </c>
      <c r="AD385" s="128"/>
      <c r="AE385" s="129"/>
      <c r="AF385" s="130"/>
      <c r="AG385" s="119"/>
    </row>
    <row r="386" spans="1:33" s="4" customFormat="1" ht="30" hidden="1" customHeight="1" outlineLevel="4" x14ac:dyDescent="0.15">
      <c r="A386" s="114">
        <v>380</v>
      </c>
      <c r="B386" s="115"/>
      <c r="C386" s="116"/>
      <c r="D386" s="115"/>
      <c r="E386" s="117"/>
      <c r="F386" s="115"/>
      <c r="G386" s="115"/>
      <c r="H386" s="115"/>
      <c r="I386" s="118" t="str">
        <f>IFERROR(VLOOKUP(H386,事業区分!$B$9:$C$10,2,FALSE),"")</f>
        <v/>
      </c>
      <c r="J386" s="119"/>
      <c r="K386" s="120" t="str">
        <f>IFERROR(VLOOKUP(I386,補助率!$B$5:$C$5,2,FALSE),"")</f>
        <v/>
      </c>
      <c r="L386" s="120" t="str">
        <f>IFERROR(VLOOKUP(H386,事業区分!$B$9:$H$10,7,FALSE),"")</f>
        <v/>
      </c>
      <c r="M386" s="119"/>
      <c r="N386" s="115"/>
      <c r="O386" s="121"/>
      <c r="P386" s="121"/>
      <c r="Q386" s="122" t="str">
        <f t="shared" si="31"/>
        <v/>
      </c>
      <c r="R386" s="121"/>
      <c r="S386" s="121"/>
      <c r="T386" s="121" t="str">
        <f t="shared" si="32"/>
        <v/>
      </c>
      <c r="U386" s="123" t="str">
        <f t="shared" si="33"/>
        <v/>
      </c>
      <c r="V386" s="124" t="str">
        <f t="shared" si="34"/>
        <v/>
      </c>
      <c r="W386" s="121" t="str">
        <f t="shared" si="35"/>
        <v/>
      </c>
      <c r="X386" s="201" t="str" cm="1">
        <f t="array" ref="X386">IFERROR(_xlfn.IFS(L386=1,MIN(Q386,V386),L386=2,MIN(Q386,V386,W386),L386=4,MIN(MIN(Q386,V386)*K386,W386),L386=6,MIN(MIN(Q386,V386)*1/2,W386)),"")</f>
        <v/>
      </c>
      <c r="Y386" s="202" t="str" cm="1">
        <f t="array" ref="Y386">IFERROR(ROUNDDOWN(_xlfn.IFS(OR(L386=1,L386=2),X386*K386,L386=4,X386,L386=6,X386*2/3),-3),"")</f>
        <v/>
      </c>
      <c r="Z386" s="126"/>
      <c r="AA386" s="127"/>
      <c r="AB386" s="124" t="str">
        <f>IFERROR(ROUNDDOWN(IF(#REF!=1,X386*K386,IF(#REF!=2,X386*K386,IF(#REF!=3,X386*2/3,IF(#REF!=4,X386,IF(#REF!=5,X386*1/2,""))))),-3),"")</f>
        <v/>
      </c>
      <c r="AC386" s="124" t="str">
        <f t="shared" si="36"/>
        <v/>
      </c>
      <c r="AD386" s="128"/>
      <c r="AE386" s="129"/>
      <c r="AF386" s="130"/>
      <c r="AG386" s="119"/>
    </row>
    <row r="387" spans="1:33" s="4" customFormat="1" ht="30" hidden="1" customHeight="1" outlineLevel="4" x14ac:dyDescent="0.15">
      <c r="A387" s="114">
        <v>381</v>
      </c>
      <c r="B387" s="115"/>
      <c r="C387" s="116"/>
      <c r="D387" s="115"/>
      <c r="E387" s="117"/>
      <c r="F387" s="115"/>
      <c r="G387" s="115"/>
      <c r="H387" s="115"/>
      <c r="I387" s="118" t="str">
        <f>IFERROR(VLOOKUP(H387,事業区分!$B$9:$C$10,2,FALSE),"")</f>
        <v/>
      </c>
      <c r="J387" s="119"/>
      <c r="K387" s="120" t="str">
        <f>IFERROR(VLOOKUP(I387,補助率!$B$5:$C$5,2,FALSE),"")</f>
        <v/>
      </c>
      <c r="L387" s="120" t="str">
        <f>IFERROR(VLOOKUP(H387,事業区分!$B$9:$H$10,7,FALSE),"")</f>
        <v/>
      </c>
      <c r="M387" s="119"/>
      <c r="N387" s="115"/>
      <c r="O387" s="121"/>
      <c r="P387" s="121"/>
      <c r="Q387" s="122" t="str">
        <f t="shared" si="31"/>
        <v/>
      </c>
      <c r="R387" s="121"/>
      <c r="S387" s="121"/>
      <c r="T387" s="121" t="str">
        <f t="shared" si="32"/>
        <v/>
      </c>
      <c r="U387" s="123" t="str">
        <f t="shared" si="33"/>
        <v/>
      </c>
      <c r="V387" s="124" t="str">
        <f t="shared" si="34"/>
        <v/>
      </c>
      <c r="W387" s="121" t="str">
        <f t="shared" si="35"/>
        <v/>
      </c>
      <c r="X387" s="201" t="str" cm="1">
        <f t="array" ref="X387">IFERROR(_xlfn.IFS(L387=1,MIN(Q387,V387),L387=2,MIN(Q387,V387,W387),L387=4,MIN(MIN(Q387,V387)*K387,W387),L387=6,MIN(MIN(Q387,V387)*1/2,W387)),"")</f>
        <v/>
      </c>
      <c r="Y387" s="202" t="str" cm="1">
        <f t="array" ref="Y387">IFERROR(ROUNDDOWN(_xlfn.IFS(OR(L387=1,L387=2),X387*K387,L387=4,X387,L387=6,X387*2/3),-3),"")</f>
        <v/>
      </c>
      <c r="Z387" s="126"/>
      <c r="AA387" s="127"/>
      <c r="AB387" s="124" t="str">
        <f>IFERROR(ROUNDDOWN(IF(#REF!=1,X387*K387,IF(#REF!=2,X387*K387,IF(#REF!=3,X387*2/3,IF(#REF!=4,X387,IF(#REF!=5,X387*1/2,""))))),-3),"")</f>
        <v/>
      </c>
      <c r="AC387" s="124" t="str">
        <f t="shared" si="36"/>
        <v/>
      </c>
      <c r="AD387" s="128"/>
      <c r="AE387" s="129"/>
      <c r="AF387" s="130"/>
      <c r="AG387" s="119"/>
    </row>
    <row r="388" spans="1:33" s="4" customFormat="1" ht="30" hidden="1" customHeight="1" outlineLevel="4" x14ac:dyDescent="0.15">
      <c r="A388" s="114">
        <v>382</v>
      </c>
      <c r="B388" s="115"/>
      <c r="C388" s="116"/>
      <c r="D388" s="115"/>
      <c r="E388" s="117"/>
      <c r="F388" s="115"/>
      <c r="G388" s="115"/>
      <c r="H388" s="115"/>
      <c r="I388" s="118" t="str">
        <f>IFERROR(VLOOKUP(H388,事業区分!$B$9:$C$10,2,FALSE),"")</f>
        <v/>
      </c>
      <c r="J388" s="119"/>
      <c r="K388" s="120" t="str">
        <f>IFERROR(VLOOKUP(I388,補助率!$B$5:$C$5,2,FALSE),"")</f>
        <v/>
      </c>
      <c r="L388" s="120" t="str">
        <f>IFERROR(VLOOKUP(H388,事業区分!$B$9:$H$10,7,FALSE),"")</f>
        <v/>
      </c>
      <c r="M388" s="119"/>
      <c r="N388" s="115"/>
      <c r="O388" s="121"/>
      <c r="P388" s="121"/>
      <c r="Q388" s="122" t="str">
        <f t="shared" si="31"/>
        <v/>
      </c>
      <c r="R388" s="121"/>
      <c r="S388" s="121"/>
      <c r="T388" s="121" t="str">
        <f t="shared" si="32"/>
        <v/>
      </c>
      <c r="U388" s="123" t="str">
        <f t="shared" si="33"/>
        <v/>
      </c>
      <c r="V388" s="124" t="str">
        <f t="shared" si="34"/>
        <v/>
      </c>
      <c r="W388" s="121" t="str">
        <f t="shared" si="35"/>
        <v/>
      </c>
      <c r="X388" s="201" t="str" cm="1">
        <f t="array" ref="X388">IFERROR(_xlfn.IFS(L388=1,MIN(Q388,V388),L388=2,MIN(Q388,V388,W388),L388=4,MIN(MIN(Q388,V388)*K388,W388),L388=6,MIN(MIN(Q388,V388)*1/2,W388)),"")</f>
        <v/>
      </c>
      <c r="Y388" s="202" t="str" cm="1">
        <f t="array" ref="Y388">IFERROR(ROUNDDOWN(_xlfn.IFS(OR(L388=1,L388=2),X388*K388,L388=4,X388,L388=6,X388*2/3),-3),"")</f>
        <v/>
      </c>
      <c r="Z388" s="126"/>
      <c r="AA388" s="127"/>
      <c r="AB388" s="124" t="str">
        <f>IFERROR(ROUNDDOWN(IF(#REF!=1,X388*K388,IF(#REF!=2,X388*K388,IF(#REF!=3,X388*2/3,IF(#REF!=4,X388,IF(#REF!=5,X388*1/2,""))))),-3),"")</f>
        <v/>
      </c>
      <c r="AC388" s="124" t="str">
        <f t="shared" si="36"/>
        <v/>
      </c>
      <c r="AD388" s="128"/>
      <c r="AE388" s="129"/>
      <c r="AF388" s="130"/>
      <c r="AG388" s="119"/>
    </row>
    <row r="389" spans="1:33" s="4" customFormat="1" ht="30" hidden="1" customHeight="1" outlineLevel="4" x14ac:dyDescent="0.15">
      <c r="A389" s="114">
        <v>383</v>
      </c>
      <c r="B389" s="115"/>
      <c r="C389" s="116"/>
      <c r="D389" s="115"/>
      <c r="E389" s="117"/>
      <c r="F389" s="115"/>
      <c r="G389" s="115"/>
      <c r="H389" s="115"/>
      <c r="I389" s="118" t="str">
        <f>IFERROR(VLOOKUP(H389,事業区分!$B$9:$C$10,2,FALSE),"")</f>
        <v/>
      </c>
      <c r="J389" s="119"/>
      <c r="K389" s="120" t="str">
        <f>IFERROR(VLOOKUP(I389,補助率!$B$5:$C$5,2,FALSE),"")</f>
        <v/>
      </c>
      <c r="L389" s="120" t="str">
        <f>IFERROR(VLOOKUP(H389,事業区分!$B$9:$H$10,7,FALSE),"")</f>
        <v/>
      </c>
      <c r="M389" s="119"/>
      <c r="N389" s="115"/>
      <c r="O389" s="121"/>
      <c r="P389" s="121"/>
      <c r="Q389" s="122" t="str">
        <f t="shared" si="31"/>
        <v/>
      </c>
      <c r="R389" s="121"/>
      <c r="S389" s="121"/>
      <c r="T389" s="121" t="str">
        <f t="shared" si="32"/>
        <v/>
      </c>
      <c r="U389" s="123" t="str">
        <f t="shared" si="33"/>
        <v/>
      </c>
      <c r="V389" s="124" t="str">
        <f t="shared" si="34"/>
        <v/>
      </c>
      <c r="W389" s="121" t="str">
        <f t="shared" si="35"/>
        <v/>
      </c>
      <c r="X389" s="201" t="str" cm="1">
        <f t="array" ref="X389">IFERROR(_xlfn.IFS(L389=1,MIN(Q389,V389),L389=2,MIN(Q389,V389,W389),L389=4,MIN(MIN(Q389,V389)*K389,W389),L389=6,MIN(MIN(Q389,V389)*1/2,W389)),"")</f>
        <v/>
      </c>
      <c r="Y389" s="202" t="str" cm="1">
        <f t="array" ref="Y389">IFERROR(ROUNDDOWN(_xlfn.IFS(OR(L389=1,L389=2),X389*K389,L389=4,X389,L389=6,X389*2/3),-3),"")</f>
        <v/>
      </c>
      <c r="Z389" s="126"/>
      <c r="AA389" s="127"/>
      <c r="AB389" s="124" t="str">
        <f>IFERROR(ROUNDDOWN(IF(#REF!=1,X389*K389,IF(#REF!=2,X389*K389,IF(#REF!=3,X389*2/3,IF(#REF!=4,X389,IF(#REF!=5,X389*1/2,""))))),-3),"")</f>
        <v/>
      </c>
      <c r="AC389" s="124" t="str">
        <f t="shared" si="36"/>
        <v/>
      </c>
      <c r="AD389" s="128"/>
      <c r="AE389" s="129"/>
      <c r="AF389" s="130"/>
      <c r="AG389" s="119"/>
    </row>
    <row r="390" spans="1:33" s="4" customFormat="1" ht="30" hidden="1" customHeight="1" outlineLevel="4" x14ac:dyDescent="0.15">
      <c r="A390" s="114">
        <v>384</v>
      </c>
      <c r="B390" s="115"/>
      <c r="C390" s="116"/>
      <c r="D390" s="115"/>
      <c r="E390" s="117"/>
      <c r="F390" s="115"/>
      <c r="G390" s="115"/>
      <c r="H390" s="115"/>
      <c r="I390" s="118" t="str">
        <f>IFERROR(VLOOKUP(H390,事業区分!$B$9:$C$10,2,FALSE),"")</f>
        <v/>
      </c>
      <c r="J390" s="119"/>
      <c r="K390" s="120" t="str">
        <f>IFERROR(VLOOKUP(I390,補助率!$B$5:$C$5,2,FALSE),"")</f>
        <v/>
      </c>
      <c r="L390" s="120" t="str">
        <f>IFERROR(VLOOKUP(H390,事業区分!$B$9:$H$10,7,FALSE),"")</f>
        <v/>
      </c>
      <c r="M390" s="119"/>
      <c r="N390" s="115"/>
      <c r="O390" s="121"/>
      <c r="P390" s="121"/>
      <c r="Q390" s="122" t="str">
        <f t="shared" si="31"/>
        <v/>
      </c>
      <c r="R390" s="121"/>
      <c r="S390" s="121"/>
      <c r="T390" s="121" t="str">
        <f t="shared" si="32"/>
        <v/>
      </c>
      <c r="U390" s="123" t="str">
        <f t="shared" si="33"/>
        <v/>
      </c>
      <c r="V390" s="124" t="str">
        <f t="shared" si="34"/>
        <v/>
      </c>
      <c r="W390" s="121" t="str">
        <f t="shared" si="35"/>
        <v/>
      </c>
      <c r="X390" s="201" t="str" cm="1">
        <f t="array" ref="X390">IFERROR(_xlfn.IFS(L390=1,MIN(Q390,V390),L390=2,MIN(Q390,V390,W390),L390=4,MIN(MIN(Q390,V390)*K390,W390),L390=6,MIN(MIN(Q390,V390)*1/2,W390)),"")</f>
        <v/>
      </c>
      <c r="Y390" s="202" t="str" cm="1">
        <f t="array" ref="Y390">IFERROR(ROUNDDOWN(_xlfn.IFS(OR(L390=1,L390=2),X390*K390,L390=4,X390,L390=6,X390*2/3),-3),"")</f>
        <v/>
      </c>
      <c r="Z390" s="126"/>
      <c r="AA390" s="127"/>
      <c r="AB390" s="124" t="str">
        <f>IFERROR(ROUNDDOWN(IF(#REF!=1,X390*K390,IF(#REF!=2,X390*K390,IF(#REF!=3,X390*2/3,IF(#REF!=4,X390,IF(#REF!=5,X390*1/2,""))))),-3),"")</f>
        <v/>
      </c>
      <c r="AC390" s="124" t="str">
        <f t="shared" si="36"/>
        <v/>
      </c>
      <c r="AD390" s="128"/>
      <c r="AE390" s="129"/>
      <c r="AF390" s="130"/>
      <c r="AG390" s="119"/>
    </row>
    <row r="391" spans="1:33" s="4" customFormat="1" ht="30" hidden="1" customHeight="1" outlineLevel="4" x14ac:dyDescent="0.15">
      <c r="A391" s="114">
        <v>385</v>
      </c>
      <c r="B391" s="115"/>
      <c r="C391" s="116"/>
      <c r="D391" s="115"/>
      <c r="E391" s="117"/>
      <c r="F391" s="115"/>
      <c r="G391" s="115"/>
      <c r="H391" s="115"/>
      <c r="I391" s="118" t="str">
        <f>IFERROR(VLOOKUP(H391,事業区分!$B$9:$C$10,2,FALSE),"")</f>
        <v/>
      </c>
      <c r="J391" s="119"/>
      <c r="K391" s="120" t="str">
        <f>IFERROR(VLOOKUP(I391,補助率!$B$5:$C$5,2,FALSE),"")</f>
        <v/>
      </c>
      <c r="L391" s="120" t="str">
        <f>IFERROR(VLOOKUP(H391,事業区分!$B$9:$H$10,7,FALSE),"")</f>
        <v/>
      </c>
      <c r="M391" s="119"/>
      <c r="N391" s="115"/>
      <c r="O391" s="121"/>
      <c r="P391" s="121"/>
      <c r="Q391" s="122" t="str">
        <f t="shared" si="31"/>
        <v/>
      </c>
      <c r="R391" s="121"/>
      <c r="S391" s="121"/>
      <c r="T391" s="121" t="str">
        <f t="shared" si="32"/>
        <v/>
      </c>
      <c r="U391" s="123" t="str">
        <f t="shared" si="33"/>
        <v/>
      </c>
      <c r="V391" s="124" t="str">
        <f t="shared" si="34"/>
        <v/>
      </c>
      <c r="W391" s="121" t="str">
        <f t="shared" si="35"/>
        <v/>
      </c>
      <c r="X391" s="201" t="str" cm="1">
        <f t="array" ref="X391">IFERROR(_xlfn.IFS(L391=1,MIN(Q391,V391),L391=2,MIN(Q391,V391,W391),L391=4,MIN(MIN(Q391,V391)*K391,W391),L391=6,MIN(MIN(Q391,V391)*1/2,W391)),"")</f>
        <v/>
      </c>
      <c r="Y391" s="202" t="str" cm="1">
        <f t="array" ref="Y391">IFERROR(ROUNDDOWN(_xlfn.IFS(OR(L391=1,L391=2),X391*K391,L391=4,X391,L391=6,X391*2/3),-3),"")</f>
        <v/>
      </c>
      <c r="Z391" s="126"/>
      <c r="AA391" s="127"/>
      <c r="AB391" s="124" t="str">
        <f>IFERROR(ROUNDDOWN(IF(#REF!=1,X391*K391,IF(#REF!=2,X391*K391,IF(#REF!=3,X391*2/3,IF(#REF!=4,X391,IF(#REF!=5,X391*1/2,""))))),-3),"")</f>
        <v/>
      </c>
      <c r="AC391" s="124" t="str">
        <f t="shared" si="36"/>
        <v/>
      </c>
      <c r="AD391" s="128"/>
      <c r="AE391" s="129"/>
      <c r="AF391" s="130"/>
      <c r="AG391" s="119"/>
    </row>
    <row r="392" spans="1:33" s="4" customFormat="1" ht="30" hidden="1" customHeight="1" outlineLevel="4" x14ac:dyDescent="0.15">
      <c r="A392" s="114">
        <v>386</v>
      </c>
      <c r="B392" s="115"/>
      <c r="C392" s="116"/>
      <c r="D392" s="115"/>
      <c r="E392" s="117"/>
      <c r="F392" s="115"/>
      <c r="G392" s="115"/>
      <c r="H392" s="115"/>
      <c r="I392" s="118" t="str">
        <f>IFERROR(VLOOKUP(H392,事業区分!$B$9:$C$10,2,FALSE),"")</f>
        <v/>
      </c>
      <c r="J392" s="119"/>
      <c r="K392" s="120" t="str">
        <f>IFERROR(VLOOKUP(I392,補助率!$B$5:$C$5,2,FALSE),"")</f>
        <v/>
      </c>
      <c r="L392" s="120" t="str">
        <f>IFERROR(VLOOKUP(H392,事業区分!$B$9:$H$10,7,FALSE),"")</f>
        <v/>
      </c>
      <c r="M392" s="119"/>
      <c r="N392" s="115"/>
      <c r="O392" s="121"/>
      <c r="P392" s="121"/>
      <c r="Q392" s="122" t="str">
        <f t="shared" ref="Q392:Q455" si="37">IF(O392-P392=0,"",O392-P392)</f>
        <v/>
      </c>
      <c r="R392" s="121"/>
      <c r="S392" s="121"/>
      <c r="T392" s="121" t="str">
        <f t="shared" ref="T392:T455" si="38">IF(OR(S392=120000000,S392=60000000,S392=180000000,S392=905000,S392=16500000),"－","")</f>
        <v/>
      </c>
      <c r="U392" s="123" t="str">
        <f t="shared" ref="U392:U455" si="39">IFERROR(IF(T392="－",S392,S392*T392),"")</f>
        <v/>
      </c>
      <c r="V392" s="124" t="str">
        <f t="shared" ref="V392:V455" si="40">IF(MIN(R392,U392)=0,"",MIN(R392,U392))</f>
        <v/>
      </c>
      <c r="W392" s="121" t="str">
        <f t="shared" ref="W392:W455" si="41">IF(L392=1,"－","")</f>
        <v/>
      </c>
      <c r="X392" s="201" t="str" cm="1">
        <f t="array" ref="X392">IFERROR(_xlfn.IFS(L392=1,MIN(Q392,V392),L392=2,MIN(Q392,V392,W392),L392=4,MIN(MIN(Q392,V392)*K392,W392),L392=6,MIN(MIN(Q392,V392)*1/2,W392)),"")</f>
        <v/>
      </c>
      <c r="Y392" s="202" t="str" cm="1">
        <f t="array" ref="Y392">IFERROR(ROUNDDOWN(_xlfn.IFS(OR(L392=1,L392=2),X392*K392,L392=4,X392,L392=6,X392*2/3),-3),"")</f>
        <v/>
      </c>
      <c r="Z392" s="126"/>
      <c r="AA392" s="127"/>
      <c r="AB392" s="124" t="str">
        <f>IFERROR(ROUNDDOWN(IF(#REF!=1,X392*K392,IF(#REF!=2,X392*K392,IF(#REF!=3,X392*2/3,IF(#REF!=4,X392,IF(#REF!=5,X392*1/2,""))))),-3),"")</f>
        <v/>
      </c>
      <c r="AC392" s="124" t="str">
        <f t="shared" ref="AC392:AC455" si="42">IFERROR(AA392-AB392,"")</f>
        <v/>
      </c>
      <c r="AD392" s="128"/>
      <c r="AE392" s="129"/>
      <c r="AF392" s="130"/>
      <c r="AG392" s="119"/>
    </row>
    <row r="393" spans="1:33" s="4" customFormat="1" ht="30" hidden="1" customHeight="1" outlineLevel="4" x14ac:dyDescent="0.15">
      <c r="A393" s="114">
        <v>387</v>
      </c>
      <c r="B393" s="115"/>
      <c r="C393" s="116"/>
      <c r="D393" s="115"/>
      <c r="E393" s="117"/>
      <c r="F393" s="115"/>
      <c r="G393" s="115"/>
      <c r="H393" s="115"/>
      <c r="I393" s="118" t="str">
        <f>IFERROR(VLOOKUP(H393,事業区分!$B$9:$C$10,2,FALSE),"")</f>
        <v/>
      </c>
      <c r="J393" s="119"/>
      <c r="K393" s="120" t="str">
        <f>IFERROR(VLOOKUP(I393,補助率!$B$5:$C$5,2,FALSE),"")</f>
        <v/>
      </c>
      <c r="L393" s="120" t="str">
        <f>IFERROR(VLOOKUP(H393,事業区分!$B$9:$H$10,7,FALSE),"")</f>
        <v/>
      </c>
      <c r="M393" s="119"/>
      <c r="N393" s="115"/>
      <c r="O393" s="121"/>
      <c r="P393" s="121"/>
      <c r="Q393" s="122" t="str">
        <f t="shared" si="37"/>
        <v/>
      </c>
      <c r="R393" s="121"/>
      <c r="S393" s="121"/>
      <c r="T393" s="121" t="str">
        <f t="shared" si="38"/>
        <v/>
      </c>
      <c r="U393" s="123" t="str">
        <f t="shared" si="39"/>
        <v/>
      </c>
      <c r="V393" s="124" t="str">
        <f t="shared" si="40"/>
        <v/>
      </c>
      <c r="W393" s="121" t="str">
        <f t="shared" si="41"/>
        <v/>
      </c>
      <c r="X393" s="201" t="str" cm="1">
        <f t="array" ref="X393">IFERROR(_xlfn.IFS(L393=1,MIN(Q393,V393),L393=2,MIN(Q393,V393,W393),L393=4,MIN(MIN(Q393,V393)*K393,W393),L393=6,MIN(MIN(Q393,V393)*1/2,W393)),"")</f>
        <v/>
      </c>
      <c r="Y393" s="202" t="str" cm="1">
        <f t="array" ref="Y393">IFERROR(ROUNDDOWN(_xlfn.IFS(OR(L393=1,L393=2),X393*K393,L393=4,X393,L393=6,X393*2/3),-3),"")</f>
        <v/>
      </c>
      <c r="Z393" s="126"/>
      <c r="AA393" s="127"/>
      <c r="AB393" s="124" t="str">
        <f>IFERROR(ROUNDDOWN(IF(#REF!=1,X393*K393,IF(#REF!=2,X393*K393,IF(#REF!=3,X393*2/3,IF(#REF!=4,X393,IF(#REF!=5,X393*1/2,""))))),-3),"")</f>
        <v/>
      </c>
      <c r="AC393" s="124" t="str">
        <f t="shared" si="42"/>
        <v/>
      </c>
      <c r="AD393" s="128"/>
      <c r="AE393" s="129"/>
      <c r="AF393" s="130"/>
      <c r="AG393" s="119"/>
    </row>
    <row r="394" spans="1:33" s="4" customFormat="1" ht="30" hidden="1" customHeight="1" outlineLevel="4" x14ac:dyDescent="0.15">
      <c r="A394" s="114">
        <v>388</v>
      </c>
      <c r="B394" s="115"/>
      <c r="C394" s="116"/>
      <c r="D394" s="115"/>
      <c r="E394" s="117"/>
      <c r="F394" s="115"/>
      <c r="G394" s="115"/>
      <c r="H394" s="115"/>
      <c r="I394" s="118" t="str">
        <f>IFERROR(VLOOKUP(H394,事業区分!$B$9:$C$10,2,FALSE),"")</f>
        <v/>
      </c>
      <c r="J394" s="119"/>
      <c r="K394" s="120" t="str">
        <f>IFERROR(VLOOKUP(I394,補助率!$B$5:$C$5,2,FALSE),"")</f>
        <v/>
      </c>
      <c r="L394" s="120" t="str">
        <f>IFERROR(VLOOKUP(H394,事業区分!$B$9:$H$10,7,FALSE),"")</f>
        <v/>
      </c>
      <c r="M394" s="119"/>
      <c r="N394" s="115"/>
      <c r="O394" s="121"/>
      <c r="P394" s="121"/>
      <c r="Q394" s="122" t="str">
        <f t="shared" si="37"/>
        <v/>
      </c>
      <c r="R394" s="121"/>
      <c r="S394" s="121"/>
      <c r="T394" s="121" t="str">
        <f t="shared" si="38"/>
        <v/>
      </c>
      <c r="U394" s="123" t="str">
        <f t="shared" si="39"/>
        <v/>
      </c>
      <c r="V394" s="124" t="str">
        <f t="shared" si="40"/>
        <v/>
      </c>
      <c r="W394" s="121" t="str">
        <f t="shared" si="41"/>
        <v/>
      </c>
      <c r="X394" s="201" t="str" cm="1">
        <f t="array" ref="X394">IFERROR(_xlfn.IFS(L394=1,MIN(Q394,V394),L394=2,MIN(Q394,V394,W394),L394=4,MIN(MIN(Q394,V394)*K394,W394),L394=6,MIN(MIN(Q394,V394)*1/2,W394)),"")</f>
        <v/>
      </c>
      <c r="Y394" s="202" t="str" cm="1">
        <f t="array" ref="Y394">IFERROR(ROUNDDOWN(_xlfn.IFS(OR(L394=1,L394=2),X394*K394,L394=4,X394,L394=6,X394*2/3),-3),"")</f>
        <v/>
      </c>
      <c r="Z394" s="126"/>
      <c r="AA394" s="127"/>
      <c r="AB394" s="124" t="str">
        <f>IFERROR(ROUNDDOWN(IF(#REF!=1,X394*K394,IF(#REF!=2,X394*K394,IF(#REF!=3,X394*2/3,IF(#REF!=4,X394,IF(#REF!=5,X394*1/2,""))))),-3),"")</f>
        <v/>
      </c>
      <c r="AC394" s="124" t="str">
        <f t="shared" si="42"/>
        <v/>
      </c>
      <c r="AD394" s="128"/>
      <c r="AE394" s="129"/>
      <c r="AF394" s="130"/>
      <c r="AG394" s="119"/>
    </row>
    <row r="395" spans="1:33" s="4" customFormat="1" ht="30" hidden="1" customHeight="1" outlineLevel="4" x14ac:dyDescent="0.15">
      <c r="A395" s="114">
        <v>389</v>
      </c>
      <c r="B395" s="115"/>
      <c r="C395" s="116"/>
      <c r="D395" s="115"/>
      <c r="E395" s="117"/>
      <c r="F395" s="115"/>
      <c r="G395" s="115"/>
      <c r="H395" s="115"/>
      <c r="I395" s="118" t="str">
        <f>IFERROR(VLOOKUP(H395,事業区分!$B$9:$C$10,2,FALSE),"")</f>
        <v/>
      </c>
      <c r="J395" s="119"/>
      <c r="K395" s="120" t="str">
        <f>IFERROR(VLOOKUP(I395,補助率!$B$5:$C$5,2,FALSE),"")</f>
        <v/>
      </c>
      <c r="L395" s="120" t="str">
        <f>IFERROR(VLOOKUP(H395,事業区分!$B$9:$H$10,7,FALSE),"")</f>
        <v/>
      </c>
      <c r="M395" s="119"/>
      <c r="N395" s="115"/>
      <c r="O395" s="121"/>
      <c r="P395" s="121"/>
      <c r="Q395" s="122" t="str">
        <f t="shared" si="37"/>
        <v/>
      </c>
      <c r="R395" s="121"/>
      <c r="S395" s="121"/>
      <c r="T395" s="121" t="str">
        <f t="shared" si="38"/>
        <v/>
      </c>
      <c r="U395" s="123" t="str">
        <f t="shared" si="39"/>
        <v/>
      </c>
      <c r="V395" s="124" t="str">
        <f t="shared" si="40"/>
        <v/>
      </c>
      <c r="W395" s="121" t="str">
        <f t="shared" si="41"/>
        <v/>
      </c>
      <c r="X395" s="201" t="str" cm="1">
        <f t="array" ref="X395">IFERROR(_xlfn.IFS(L395=1,MIN(Q395,V395),L395=2,MIN(Q395,V395,W395),L395=4,MIN(MIN(Q395,V395)*K395,W395),L395=6,MIN(MIN(Q395,V395)*1/2,W395)),"")</f>
        <v/>
      </c>
      <c r="Y395" s="202" t="str" cm="1">
        <f t="array" ref="Y395">IFERROR(ROUNDDOWN(_xlfn.IFS(OR(L395=1,L395=2),X395*K395,L395=4,X395,L395=6,X395*2/3),-3),"")</f>
        <v/>
      </c>
      <c r="Z395" s="126"/>
      <c r="AA395" s="127"/>
      <c r="AB395" s="124" t="str">
        <f>IFERROR(ROUNDDOWN(IF(#REF!=1,X395*K395,IF(#REF!=2,X395*K395,IF(#REF!=3,X395*2/3,IF(#REF!=4,X395,IF(#REF!=5,X395*1/2,""))))),-3),"")</f>
        <v/>
      </c>
      <c r="AC395" s="124" t="str">
        <f t="shared" si="42"/>
        <v/>
      </c>
      <c r="AD395" s="128"/>
      <c r="AE395" s="129"/>
      <c r="AF395" s="130"/>
      <c r="AG395" s="119"/>
    </row>
    <row r="396" spans="1:33" s="4" customFormat="1" ht="30" hidden="1" customHeight="1" outlineLevel="4" x14ac:dyDescent="0.15">
      <c r="A396" s="114">
        <v>390</v>
      </c>
      <c r="B396" s="115"/>
      <c r="C396" s="116"/>
      <c r="D396" s="115"/>
      <c r="E396" s="117"/>
      <c r="F396" s="115"/>
      <c r="G396" s="115"/>
      <c r="H396" s="115"/>
      <c r="I396" s="118" t="str">
        <f>IFERROR(VLOOKUP(H396,事業区分!$B$9:$C$10,2,FALSE),"")</f>
        <v/>
      </c>
      <c r="J396" s="119"/>
      <c r="K396" s="120" t="str">
        <f>IFERROR(VLOOKUP(I396,補助率!$B$5:$C$5,2,FALSE),"")</f>
        <v/>
      </c>
      <c r="L396" s="120" t="str">
        <f>IFERROR(VLOOKUP(H396,事業区分!$B$9:$H$10,7,FALSE),"")</f>
        <v/>
      </c>
      <c r="M396" s="119"/>
      <c r="N396" s="115"/>
      <c r="O396" s="121"/>
      <c r="P396" s="121"/>
      <c r="Q396" s="122" t="str">
        <f t="shared" si="37"/>
        <v/>
      </c>
      <c r="R396" s="121"/>
      <c r="S396" s="121"/>
      <c r="T396" s="121" t="str">
        <f t="shared" si="38"/>
        <v/>
      </c>
      <c r="U396" s="123" t="str">
        <f t="shared" si="39"/>
        <v/>
      </c>
      <c r="V396" s="124" t="str">
        <f t="shared" si="40"/>
        <v/>
      </c>
      <c r="W396" s="121" t="str">
        <f t="shared" si="41"/>
        <v/>
      </c>
      <c r="X396" s="201" t="str" cm="1">
        <f t="array" ref="X396">IFERROR(_xlfn.IFS(L396=1,MIN(Q396,V396),L396=2,MIN(Q396,V396,W396),L396=4,MIN(MIN(Q396,V396)*K396,W396),L396=6,MIN(MIN(Q396,V396)*1/2,W396)),"")</f>
        <v/>
      </c>
      <c r="Y396" s="202" t="str" cm="1">
        <f t="array" ref="Y396">IFERROR(ROUNDDOWN(_xlfn.IFS(OR(L396=1,L396=2),X396*K396,L396=4,X396,L396=6,X396*2/3),-3),"")</f>
        <v/>
      </c>
      <c r="Z396" s="126"/>
      <c r="AA396" s="127"/>
      <c r="AB396" s="124" t="str">
        <f>IFERROR(ROUNDDOWN(IF(#REF!=1,X396*K396,IF(#REF!=2,X396*K396,IF(#REF!=3,X396*2/3,IF(#REF!=4,X396,IF(#REF!=5,X396*1/2,""))))),-3),"")</f>
        <v/>
      </c>
      <c r="AC396" s="124" t="str">
        <f t="shared" si="42"/>
        <v/>
      </c>
      <c r="AD396" s="128"/>
      <c r="AE396" s="129"/>
      <c r="AF396" s="130"/>
      <c r="AG396" s="119"/>
    </row>
    <row r="397" spans="1:33" s="4" customFormat="1" ht="30" hidden="1" customHeight="1" outlineLevel="4" x14ac:dyDescent="0.15">
      <c r="A397" s="114">
        <v>391</v>
      </c>
      <c r="B397" s="115"/>
      <c r="C397" s="116"/>
      <c r="D397" s="115"/>
      <c r="E397" s="117"/>
      <c r="F397" s="115"/>
      <c r="G397" s="115"/>
      <c r="H397" s="115"/>
      <c r="I397" s="118" t="str">
        <f>IFERROR(VLOOKUP(H397,事業区分!$B$9:$C$10,2,FALSE),"")</f>
        <v/>
      </c>
      <c r="J397" s="119"/>
      <c r="K397" s="120" t="str">
        <f>IFERROR(VLOOKUP(I397,補助率!$B$5:$C$5,2,FALSE),"")</f>
        <v/>
      </c>
      <c r="L397" s="120" t="str">
        <f>IFERROR(VLOOKUP(H397,事業区分!$B$9:$H$10,7,FALSE),"")</f>
        <v/>
      </c>
      <c r="M397" s="119"/>
      <c r="N397" s="115"/>
      <c r="O397" s="121"/>
      <c r="P397" s="121"/>
      <c r="Q397" s="122" t="str">
        <f t="shared" si="37"/>
        <v/>
      </c>
      <c r="R397" s="121"/>
      <c r="S397" s="121"/>
      <c r="T397" s="121" t="str">
        <f t="shared" si="38"/>
        <v/>
      </c>
      <c r="U397" s="123" t="str">
        <f t="shared" si="39"/>
        <v/>
      </c>
      <c r="V397" s="124" t="str">
        <f t="shared" si="40"/>
        <v/>
      </c>
      <c r="W397" s="121" t="str">
        <f t="shared" si="41"/>
        <v/>
      </c>
      <c r="X397" s="201" t="str" cm="1">
        <f t="array" ref="X397">IFERROR(_xlfn.IFS(L397=1,MIN(Q397,V397),L397=2,MIN(Q397,V397,W397),L397=4,MIN(MIN(Q397,V397)*K397,W397),L397=6,MIN(MIN(Q397,V397)*1/2,W397)),"")</f>
        <v/>
      </c>
      <c r="Y397" s="202" t="str" cm="1">
        <f t="array" ref="Y397">IFERROR(ROUNDDOWN(_xlfn.IFS(OR(L397=1,L397=2),X397*K397,L397=4,X397,L397=6,X397*2/3),-3),"")</f>
        <v/>
      </c>
      <c r="Z397" s="126"/>
      <c r="AA397" s="127"/>
      <c r="AB397" s="124" t="str">
        <f>IFERROR(ROUNDDOWN(IF(#REF!=1,X397*K397,IF(#REF!=2,X397*K397,IF(#REF!=3,X397*2/3,IF(#REF!=4,X397,IF(#REF!=5,X397*1/2,""))))),-3),"")</f>
        <v/>
      </c>
      <c r="AC397" s="124" t="str">
        <f t="shared" si="42"/>
        <v/>
      </c>
      <c r="AD397" s="128"/>
      <c r="AE397" s="129"/>
      <c r="AF397" s="130"/>
      <c r="AG397" s="119"/>
    </row>
    <row r="398" spans="1:33" s="4" customFormat="1" ht="30" hidden="1" customHeight="1" outlineLevel="4" x14ac:dyDescent="0.15">
      <c r="A398" s="114">
        <v>392</v>
      </c>
      <c r="B398" s="115"/>
      <c r="C398" s="116"/>
      <c r="D398" s="115"/>
      <c r="E398" s="117"/>
      <c r="F398" s="115"/>
      <c r="G398" s="115"/>
      <c r="H398" s="115"/>
      <c r="I398" s="118" t="str">
        <f>IFERROR(VLOOKUP(H398,事業区分!$B$9:$C$10,2,FALSE),"")</f>
        <v/>
      </c>
      <c r="J398" s="119"/>
      <c r="K398" s="120" t="str">
        <f>IFERROR(VLOOKUP(I398,補助率!$B$5:$C$5,2,FALSE),"")</f>
        <v/>
      </c>
      <c r="L398" s="120" t="str">
        <f>IFERROR(VLOOKUP(H398,事業区分!$B$9:$H$10,7,FALSE),"")</f>
        <v/>
      </c>
      <c r="M398" s="119"/>
      <c r="N398" s="115"/>
      <c r="O398" s="121"/>
      <c r="P398" s="121"/>
      <c r="Q398" s="122" t="str">
        <f t="shared" si="37"/>
        <v/>
      </c>
      <c r="R398" s="121"/>
      <c r="S398" s="121"/>
      <c r="T398" s="121" t="str">
        <f t="shared" si="38"/>
        <v/>
      </c>
      <c r="U398" s="123" t="str">
        <f t="shared" si="39"/>
        <v/>
      </c>
      <c r="V398" s="124" t="str">
        <f t="shared" si="40"/>
        <v/>
      </c>
      <c r="W398" s="121" t="str">
        <f t="shared" si="41"/>
        <v/>
      </c>
      <c r="X398" s="201" t="str" cm="1">
        <f t="array" ref="X398">IFERROR(_xlfn.IFS(L398=1,MIN(Q398,V398),L398=2,MIN(Q398,V398,W398),L398=4,MIN(MIN(Q398,V398)*K398,W398),L398=6,MIN(MIN(Q398,V398)*1/2,W398)),"")</f>
        <v/>
      </c>
      <c r="Y398" s="202" t="str" cm="1">
        <f t="array" ref="Y398">IFERROR(ROUNDDOWN(_xlfn.IFS(OR(L398=1,L398=2),X398*K398,L398=4,X398,L398=6,X398*2/3),-3),"")</f>
        <v/>
      </c>
      <c r="Z398" s="126"/>
      <c r="AA398" s="127"/>
      <c r="AB398" s="124" t="str">
        <f>IFERROR(ROUNDDOWN(IF(#REF!=1,X398*K398,IF(#REF!=2,X398*K398,IF(#REF!=3,X398*2/3,IF(#REF!=4,X398,IF(#REF!=5,X398*1/2,""))))),-3),"")</f>
        <v/>
      </c>
      <c r="AC398" s="124" t="str">
        <f t="shared" si="42"/>
        <v/>
      </c>
      <c r="AD398" s="128"/>
      <c r="AE398" s="129"/>
      <c r="AF398" s="130"/>
      <c r="AG398" s="119"/>
    </row>
    <row r="399" spans="1:33" s="4" customFormat="1" ht="30" hidden="1" customHeight="1" outlineLevel="4" x14ac:dyDescent="0.15">
      <c r="A399" s="114">
        <v>393</v>
      </c>
      <c r="B399" s="115"/>
      <c r="C399" s="116"/>
      <c r="D399" s="115"/>
      <c r="E399" s="117"/>
      <c r="F399" s="115"/>
      <c r="G399" s="115"/>
      <c r="H399" s="115"/>
      <c r="I399" s="118" t="str">
        <f>IFERROR(VLOOKUP(H399,事業区分!$B$9:$C$10,2,FALSE),"")</f>
        <v/>
      </c>
      <c r="J399" s="119"/>
      <c r="K399" s="120" t="str">
        <f>IFERROR(VLOOKUP(I399,補助率!$B$5:$C$5,2,FALSE),"")</f>
        <v/>
      </c>
      <c r="L399" s="120" t="str">
        <f>IFERROR(VLOOKUP(H399,事業区分!$B$9:$H$10,7,FALSE),"")</f>
        <v/>
      </c>
      <c r="M399" s="119"/>
      <c r="N399" s="115"/>
      <c r="O399" s="121"/>
      <c r="P399" s="121"/>
      <c r="Q399" s="122" t="str">
        <f t="shared" si="37"/>
        <v/>
      </c>
      <c r="R399" s="121"/>
      <c r="S399" s="121"/>
      <c r="T399" s="121" t="str">
        <f t="shared" si="38"/>
        <v/>
      </c>
      <c r="U399" s="123" t="str">
        <f t="shared" si="39"/>
        <v/>
      </c>
      <c r="V399" s="124" t="str">
        <f t="shared" si="40"/>
        <v/>
      </c>
      <c r="W399" s="121" t="str">
        <f t="shared" si="41"/>
        <v/>
      </c>
      <c r="X399" s="201" t="str" cm="1">
        <f t="array" ref="X399">IFERROR(_xlfn.IFS(L399=1,MIN(Q399,V399),L399=2,MIN(Q399,V399,W399),L399=4,MIN(MIN(Q399,V399)*K399,W399),L399=6,MIN(MIN(Q399,V399)*1/2,W399)),"")</f>
        <v/>
      </c>
      <c r="Y399" s="202" t="str" cm="1">
        <f t="array" ref="Y399">IFERROR(ROUNDDOWN(_xlfn.IFS(OR(L399=1,L399=2),X399*K399,L399=4,X399,L399=6,X399*2/3),-3),"")</f>
        <v/>
      </c>
      <c r="Z399" s="126"/>
      <c r="AA399" s="127"/>
      <c r="AB399" s="124" t="str">
        <f>IFERROR(ROUNDDOWN(IF(#REF!=1,X399*K399,IF(#REF!=2,X399*K399,IF(#REF!=3,X399*2/3,IF(#REF!=4,X399,IF(#REF!=5,X399*1/2,""))))),-3),"")</f>
        <v/>
      </c>
      <c r="AC399" s="124" t="str">
        <f t="shared" si="42"/>
        <v/>
      </c>
      <c r="AD399" s="128"/>
      <c r="AE399" s="129"/>
      <c r="AF399" s="130"/>
      <c r="AG399" s="119"/>
    </row>
    <row r="400" spans="1:33" s="4" customFormat="1" ht="30" hidden="1" customHeight="1" outlineLevel="4" x14ac:dyDescent="0.15">
      <c r="A400" s="114">
        <v>394</v>
      </c>
      <c r="B400" s="115"/>
      <c r="C400" s="116"/>
      <c r="D400" s="115"/>
      <c r="E400" s="117"/>
      <c r="F400" s="115"/>
      <c r="G400" s="115"/>
      <c r="H400" s="115"/>
      <c r="I400" s="118" t="str">
        <f>IFERROR(VLOOKUP(H400,事業区分!$B$9:$C$10,2,FALSE),"")</f>
        <v/>
      </c>
      <c r="J400" s="119"/>
      <c r="K400" s="120" t="str">
        <f>IFERROR(VLOOKUP(I400,補助率!$B$5:$C$5,2,FALSE),"")</f>
        <v/>
      </c>
      <c r="L400" s="120" t="str">
        <f>IFERROR(VLOOKUP(H400,事業区分!$B$9:$H$10,7,FALSE),"")</f>
        <v/>
      </c>
      <c r="M400" s="119"/>
      <c r="N400" s="115"/>
      <c r="O400" s="121"/>
      <c r="P400" s="121"/>
      <c r="Q400" s="122" t="str">
        <f t="shared" si="37"/>
        <v/>
      </c>
      <c r="R400" s="121"/>
      <c r="S400" s="121"/>
      <c r="T400" s="121" t="str">
        <f t="shared" si="38"/>
        <v/>
      </c>
      <c r="U400" s="123" t="str">
        <f t="shared" si="39"/>
        <v/>
      </c>
      <c r="V400" s="124" t="str">
        <f t="shared" si="40"/>
        <v/>
      </c>
      <c r="W400" s="121" t="str">
        <f t="shared" si="41"/>
        <v/>
      </c>
      <c r="X400" s="201" t="str" cm="1">
        <f t="array" ref="X400">IFERROR(_xlfn.IFS(L400=1,MIN(Q400,V400),L400=2,MIN(Q400,V400,W400),L400=4,MIN(MIN(Q400,V400)*K400,W400),L400=6,MIN(MIN(Q400,V400)*1/2,W400)),"")</f>
        <v/>
      </c>
      <c r="Y400" s="202" t="str" cm="1">
        <f t="array" ref="Y400">IFERROR(ROUNDDOWN(_xlfn.IFS(OR(L400=1,L400=2),X400*K400,L400=4,X400,L400=6,X400*2/3),-3),"")</f>
        <v/>
      </c>
      <c r="Z400" s="126"/>
      <c r="AA400" s="127"/>
      <c r="AB400" s="124" t="str">
        <f>IFERROR(ROUNDDOWN(IF(#REF!=1,X400*K400,IF(#REF!=2,X400*K400,IF(#REF!=3,X400*2/3,IF(#REF!=4,X400,IF(#REF!=5,X400*1/2,""))))),-3),"")</f>
        <v/>
      </c>
      <c r="AC400" s="124" t="str">
        <f t="shared" si="42"/>
        <v/>
      </c>
      <c r="AD400" s="128"/>
      <c r="AE400" s="129"/>
      <c r="AF400" s="130"/>
      <c r="AG400" s="119"/>
    </row>
    <row r="401" spans="1:33" s="4" customFormat="1" ht="30" hidden="1" customHeight="1" outlineLevel="4" x14ac:dyDescent="0.15">
      <c r="A401" s="114">
        <v>395</v>
      </c>
      <c r="B401" s="115"/>
      <c r="C401" s="116"/>
      <c r="D401" s="115"/>
      <c r="E401" s="117"/>
      <c r="F401" s="115"/>
      <c r="G401" s="115"/>
      <c r="H401" s="115"/>
      <c r="I401" s="118" t="str">
        <f>IFERROR(VLOOKUP(H401,事業区分!$B$9:$C$10,2,FALSE),"")</f>
        <v/>
      </c>
      <c r="J401" s="119"/>
      <c r="K401" s="120" t="str">
        <f>IFERROR(VLOOKUP(I401,補助率!$B$5:$C$5,2,FALSE),"")</f>
        <v/>
      </c>
      <c r="L401" s="120" t="str">
        <f>IFERROR(VLOOKUP(H401,事業区分!$B$9:$H$10,7,FALSE),"")</f>
        <v/>
      </c>
      <c r="M401" s="119"/>
      <c r="N401" s="115"/>
      <c r="O401" s="121"/>
      <c r="P401" s="121"/>
      <c r="Q401" s="122" t="str">
        <f t="shared" si="37"/>
        <v/>
      </c>
      <c r="R401" s="121"/>
      <c r="S401" s="121"/>
      <c r="T401" s="121" t="str">
        <f t="shared" si="38"/>
        <v/>
      </c>
      <c r="U401" s="123" t="str">
        <f t="shared" si="39"/>
        <v/>
      </c>
      <c r="V401" s="124" t="str">
        <f t="shared" si="40"/>
        <v/>
      </c>
      <c r="W401" s="121" t="str">
        <f t="shared" si="41"/>
        <v/>
      </c>
      <c r="X401" s="201" t="str" cm="1">
        <f t="array" ref="X401">IFERROR(_xlfn.IFS(L401=1,MIN(Q401,V401),L401=2,MIN(Q401,V401,W401),L401=4,MIN(MIN(Q401,V401)*K401,W401),L401=6,MIN(MIN(Q401,V401)*1/2,W401)),"")</f>
        <v/>
      </c>
      <c r="Y401" s="202" t="str" cm="1">
        <f t="array" ref="Y401">IFERROR(ROUNDDOWN(_xlfn.IFS(OR(L401=1,L401=2),X401*K401,L401=4,X401,L401=6,X401*2/3),-3),"")</f>
        <v/>
      </c>
      <c r="Z401" s="126"/>
      <c r="AA401" s="127"/>
      <c r="AB401" s="124" t="str">
        <f>IFERROR(ROUNDDOWN(IF(#REF!=1,X401*K401,IF(#REF!=2,X401*K401,IF(#REF!=3,X401*2/3,IF(#REF!=4,X401,IF(#REF!=5,X401*1/2,""))))),-3),"")</f>
        <v/>
      </c>
      <c r="AC401" s="124" t="str">
        <f t="shared" si="42"/>
        <v/>
      </c>
      <c r="AD401" s="128"/>
      <c r="AE401" s="129"/>
      <c r="AF401" s="130"/>
      <c r="AG401" s="119"/>
    </row>
    <row r="402" spans="1:33" s="4" customFormat="1" ht="30" hidden="1" customHeight="1" outlineLevel="4" x14ac:dyDescent="0.15">
      <c r="A402" s="114">
        <v>396</v>
      </c>
      <c r="B402" s="115"/>
      <c r="C402" s="116"/>
      <c r="D402" s="115"/>
      <c r="E402" s="117"/>
      <c r="F402" s="115"/>
      <c r="G402" s="115"/>
      <c r="H402" s="115"/>
      <c r="I402" s="118" t="str">
        <f>IFERROR(VLOOKUP(H402,事業区分!$B$9:$C$10,2,FALSE),"")</f>
        <v/>
      </c>
      <c r="J402" s="119"/>
      <c r="K402" s="120" t="str">
        <f>IFERROR(VLOOKUP(I402,補助率!$B$5:$C$5,2,FALSE),"")</f>
        <v/>
      </c>
      <c r="L402" s="120" t="str">
        <f>IFERROR(VLOOKUP(H402,事業区分!$B$9:$H$10,7,FALSE),"")</f>
        <v/>
      </c>
      <c r="M402" s="119"/>
      <c r="N402" s="115"/>
      <c r="O402" s="121"/>
      <c r="P402" s="121"/>
      <c r="Q402" s="122" t="str">
        <f t="shared" si="37"/>
        <v/>
      </c>
      <c r="R402" s="121"/>
      <c r="S402" s="121"/>
      <c r="T402" s="121" t="str">
        <f t="shared" si="38"/>
        <v/>
      </c>
      <c r="U402" s="123" t="str">
        <f t="shared" si="39"/>
        <v/>
      </c>
      <c r="V402" s="124" t="str">
        <f t="shared" si="40"/>
        <v/>
      </c>
      <c r="W402" s="121" t="str">
        <f t="shared" si="41"/>
        <v/>
      </c>
      <c r="X402" s="201" t="str" cm="1">
        <f t="array" ref="X402">IFERROR(_xlfn.IFS(L402=1,MIN(Q402,V402),L402=2,MIN(Q402,V402,W402),L402=4,MIN(MIN(Q402,V402)*K402,W402),L402=6,MIN(MIN(Q402,V402)*1/2,W402)),"")</f>
        <v/>
      </c>
      <c r="Y402" s="202" t="str" cm="1">
        <f t="array" ref="Y402">IFERROR(ROUNDDOWN(_xlfn.IFS(OR(L402=1,L402=2),X402*K402,L402=4,X402,L402=6,X402*2/3),-3),"")</f>
        <v/>
      </c>
      <c r="Z402" s="126"/>
      <c r="AA402" s="127"/>
      <c r="AB402" s="124" t="str">
        <f>IFERROR(ROUNDDOWN(IF(#REF!=1,X402*K402,IF(#REF!=2,X402*K402,IF(#REF!=3,X402*2/3,IF(#REF!=4,X402,IF(#REF!=5,X402*1/2,""))))),-3),"")</f>
        <v/>
      </c>
      <c r="AC402" s="124" t="str">
        <f t="shared" si="42"/>
        <v/>
      </c>
      <c r="AD402" s="128"/>
      <c r="AE402" s="129"/>
      <c r="AF402" s="130"/>
      <c r="AG402" s="119"/>
    </row>
    <row r="403" spans="1:33" s="4" customFormat="1" ht="30" hidden="1" customHeight="1" outlineLevel="4" x14ac:dyDescent="0.15">
      <c r="A403" s="114">
        <v>397</v>
      </c>
      <c r="B403" s="115"/>
      <c r="C403" s="116"/>
      <c r="D403" s="115"/>
      <c r="E403" s="117"/>
      <c r="F403" s="115"/>
      <c r="G403" s="115"/>
      <c r="H403" s="115"/>
      <c r="I403" s="118" t="str">
        <f>IFERROR(VLOOKUP(H403,事業区分!$B$9:$C$10,2,FALSE),"")</f>
        <v/>
      </c>
      <c r="J403" s="119"/>
      <c r="K403" s="120" t="str">
        <f>IFERROR(VLOOKUP(I403,補助率!$B$5:$C$5,2,FALSE),"")</f>
        <v/>
      </c>
      <c r="L403" s="120" t="str">
        <f>IFERROR(VLOOKUP(H403,事業区分!$B$9:$H$10,7,FALSE),"")</f>
        <v/>
      </c>
      <c r="M403" s="119"/>
      <c r="N403" s="115"/>
      <c r="O403" s="121"/>
      <c r="P403" s="121"/>
      <c r="Q403" s="122" t="str">
        <f t="shared" si="37"/>
        <v/>
      </c>
      <c r="R403" s="121"/>
      <c r="S403" s="121"/>
      <c r="T403" s="121" t="str">
        <f t="shared" si="38"/>
        <v/>
      </c>
      <c r="U403" s="123" t="str">
        <f t="shared" si="39"/>
        <v/>
      </c>
      <c r="V403" s="124" t="str">
        <f t="shared" si="40"/>
        <v/>
      </c>
      <c r="W403" s="121" t="str">
        <f t="shared" si="41"/>
        <v/>
      </c>
      <c r="X403" s="201" t="str" cm="1">
        <f t="array" ref="X403">IFERROR(_xlfn.IFS(L403=1,MIN(Q403,V403),L403=2,MIN(Q403,V403,W403),L403=4,MIN(MIN(Q403,V403)*K403,W403),L403=6,MIN(MIN(Q403,V403)*1/2,W403)),"")</f>
        <v/>
      </c>
      <c r="Y403" s="202" t="str" cm="1">
        <f t="array" ref="Y403">IFERROR(ROUNDDOWN(_xlfn.IFS(OR(L403=1,L403=2),X403*K403,L403=4,X403,L403=6,X403*2/3),-3),"")</f>
        <v/>
      </c>
      <c r="Z403" s="126"/>
      <c r="AA403" s="127"/>
      <c r="AB403" s="124" t="str">
        <f>IFERROR(ROUNDDOWN(IF(#REF!=1,X403*K403,IF(#REF!=2,X403*K403,IF(#REF!=3,X403*2/3,IF(#REF!=4,X403,IF(#REF!=5,X403*1/2,""))))),-3),"")</f>
        <v/>
      </c>
      <c r="AC403" s="124" t="str">
        <f t="shared" si="42"/>
        <v/>
      </c>
      <c r="AD403" s="128"/>
      <c r="AE403" s="129"/>
      <c r="AF403" s="130"/>
      <c r="AG403" s="119"/>
    </row>
    <row r="404" spans="1:33" s="4" customFormat="1" ht="30" hidden="1" customHeight="1" outlineLevel="4" x14ac:dyDescent="0.15">
      <c r="A404" s="114">
        <v>398</v>
      </c>
      <c r="B404" s="115"/>
      <c r="C404" s="116"/>
      <c r="D404" s="115"/>
      <c r="E404" s="117"/>
      <c r="F404" s="115"/>
      <c r="G404" s="115"/>
      <c r="H404" s="115"/>
      <c r="I404" s="118" t="str">
        <f>IFERROR(VLOOKUP(H404,事業区分!$B$9:$C$10,2,FALSE),"")</f>
        <v/>
      </c>
      <c r="J404" s="119"/>
      <c r="K404" s="120" t="str">
        <f>IFERROR(VLOOKUP(I404,補助率!$B$5:$C$5,2,FALSE),"")</f>
        <v/>
      </c>
      <c r="L404" s="120" t="str">
        <f>IFERROR(VLOOKUP(H404,事業区分!$B$9:$H$10,7,FALSE),"")</f>
        <v/>
      </c>
      <c r="M404" s="119"/>
      <c r="N404" s="115"/>
      <c r="O404" s="121"/>
      <c r="P404" s="121"/>
      <c r="Q404" s="122" t="str">
        <f t="shared" si="37"/>
        <v/>
      </c>
      <c r="R404" s="121"/>
      <c r="S404" s="121"/>
      <c r="T404" s="121" t="str">
        <f t="shared" si="38"/>
        <v/>
      </c>
      <c r="U404" s="123" t="str">
        <f t="shared" si="39"/>
        <v/>
      </c>
      <c r="V404" s="124" t="str">
        <f t="shared" si="40"/>
        <v/>
      </c>
      <c r="W404" s="121" t="str">
        <f t="shared" si="41"/>
        <v/>
      </c>
      <c r="X404" s="201" t="str" cm="1">
        <f t="array" ref="X404">IFERROR(_xlfn.IFS(L404=1,MIN(Q404,V404),L404=2,MIN(Q404,V404,W404),L404=4,MIN(MIN(Q404,V404)*K404,W404),L404=6,MIN(MIN(Q404,V404)*1/2,W404)),"")</f>
        <v/>
      </c>
      <c r="Y404" s="202" t="str" cm="1">
        <f t="array" ref="Y404">IFERROR(ROUNDDOWN(_xlfn.IFS(OR(L404=1,L404=2),X404*K404,L404=4,X404,L404=6,X404*2/3),-3),"")</f>
        <v/>
      </c>
      <c r="Z404" s="126"/>
      <c r="AA404" s="127"/>
      <c r="AB404" s="124" t="str">
        <f>IFERROR(ROUNDDOWN(IF(#REF!=1,X404*K404,IF(#REF!=2,X404*K404,IF(#REF!=3,X404*2/3,IF(#REF!=4,X404,IF(#REF!=5,X404*1/2,""))))),-3),"")</f>
        <v/>
      </c>
      <c r="AC404" s="124" t="str">
        <f t="shared" si="42"/>
        <v/>
      </c>
      <c r="AD404" s="128"/>
      <c r="AE404" s="129"/>
      <c r="AF404" s="130"/>
      <c r="AG404" s="119"/>
    </row>
    <row r="405" spans="1:33" s="4" customFormat="1" ht="30" hidden="1" customHeight="1" outlineLevel="4" x14ac:dyDescent="0.15">
      <c r="A405" s="114">
        <v>399</v>
      </c>
      <c r="B405" s="115"/>
      <c r="C405" s="116"/>
      <c r="D405" s="115"/>
      <c r="E405" s="117"/>
      <c r="F405" s="115"/>
      <c r="G405" s="115"/>
      <c r="H405" s="115"/>
      <c r="I405" s="118" t="str">
        <f>IFERROR(VLOOKUP(H405,事業区分!$B$9:$C$10,2,FALSE),"")</f>
        <v/>
      </c>
      <c r="J405" s="119"/>
      <c r="K405" s="120" t="str">
        <f>IFERROR(VLOOKUP(I405,補助率!$B$5:$C$5,2,FALSE),"")</f>
        <v/>
      </c>
      <c r="L405" s="120" t="str">
        <f>IFERROR(VLOOKUP(H405,事業区分!$B$9:$H$10,7,FALSE),"")</f>
        <v/>
      </c>
      <c r="M405" s="119"/>
      <c r="N405" s="115"/>
      <c r="O405" s="121"/>
      <c r="P405" s="121"/>
      <c r="Q405" s="122" t="str">
        <f t="shared" si="37"/>
        <v/>
      </c>
      <c r="R405" s="121"/>
      <c r="S405" s="121"/>
      <c r="T405" s="121" t="str">
        <f t="shared" si="38"/>
        <v/>
      </c>
      <c r="U405" s="123" t="str">
        <f t="shared" si="39"/>
        <v/>
      </c>
      <c r="V405" s="124" t="str">
        <f t="shared" si="40"/>
        <v/>
      </c>
      <c r="W405" s="121" t="str">
        <f t="shared" si="41"/>
        <v/>
      </c>
      <c r="X405" s="201" t="str" cm="1">
        <f t="array" ref="X405">IFERROR(_xlfn.IFS(L405=1,MIN(Q405,V405),L405=2,MIN(Q405,V405,W405),L405=4,MIN(MIN(Q405,V405)*K405,W405),L405=6,MIN(MIN(Q405,V405)*1/2,W405)),"")</f>
        <v/>
      </c>
      <c r="Y405" s="202" t="str" cm="1">
        <f t="array" ref="Y405">IFERROR(ROUNDDOWN(_xlfn.IFS(OR(L405=1,L405=2),X405*K405,L405=4,X405,L405=6,X405*2/3),-3),"")</f>
        <v/>
      </c>
      <c r="Z405" s="126"/>
      <c r="AA405" s="127"/>
      <c r="AB405" s="124" t="str">
        <f>IFERROR(ROUNDDOWN(IF(#REF!=1,X405*K405,IF(#REF!=2,X405*K405,IF(#REF!=3,X405*2/3,IF(#REF!=4,X405,IF(#REF!=5,X405*1/2,""))))),-3),"")</f>
        <v/>
      </c>
      <c r="AC405" s="124" t="str">
        <f t="shared" si="42"/>
        <v/>
      </c>
      <c r="AD405" s="128"/>
      <c r="AE405" s="129"/>
      <c r="AF405" s="130"/>
      <c r="AG405" s="119"/>
    </row>
    <row r="406" spans="1:33" s="4" customFormat="1" ht="30" hidden="1" customHeight="1" outlineLevel="4" x14ac:dyDescent="0.15">
      <c r="A406" s="114">
        <v>400</v>
      </c>
      <c r="B406" s="115"/>
      <c r="C406" s="116"/>
      <c r="D406" s="115"/>
      <c r="E406" s="117"/>
      <c r="F406" s="115"/>
      <c r="G406" s="115"/>
      <c r="H406" s="115"/>
      <c r="I406" s="118" t="str">
        <f>IFERROR(VLOOKUP(H406,事業区分!$B$9:$C$10,2,FALSE),"")</f>
        <v/>
      </c>
      <c r="J406" s="119"/>
      <c r="K406" s="120" t="str">
        <f>IFERROR(VLOOKUP(I406,補助率!$B$5:$C$5,2,FALSE),"")</f>
        <v/>
      </c>
      <c r="L406" s="120" t="str">
        <f>IFERROR(VLOOKUP(H406,事業区分!$B$9:$H$10,7,FALSE),"")</f>
        <v/>
      </c>
      <c r="M406" s="119"/>
      <c r="N406" s="115"/>
      <c r="O406" s="121"/>
      <c r="P406" s="121"/>
      <c r="Q406" s="122" t="str">
        <f t="shared" si="37"/>
        <v/>
      </c>
      <c r="R406" s="121"/>
      <c r="S406" s="121"/>
      <c r="T406" s="121" t="str">
        <f t="shared" si="38"/>
        <v/>
      </c>
      <c r="U406" s="123" t="str">
        <f t="shared" si="39"/>
        <v/>
      </c>
      <c r="V406" s="124" t="str">
        <f t="shared" si="40"/>
        <v/>
      </c>
      <c r="W406" s="121" t="str">
        <f t="shared" si="41"/>
        <v/>
      </c>
      <c r="X406" s="201" t="str" cm="1">
        <f t="array" ref="X406">IFERROR(_xlfn.IFS(L406=1,MIN(Q406,V406),L406=2,MIN(Q406,V406,W406),L406=4,MIN(MIN(Q406,V406)*K406,W406),L406=6,MIN(MIN(Q406,V406)*1/2,W406)),"")</f>
        <v/>
      </c>
      <c r="Y406" s="202" t="str" cm="1">
        <f t="array" ref="Y406">IFERROR(ROUNDDOWN(_xlfn.IFS(OR(L406=1,L406=2),X406*K406,L406=4,X406,L406=6,X406*2/3),-3),"")</f>
        <v/>
      </c>
      <c r="Z406" s="126"/>
      <c r="AA406" s="127"/>
      <c r="AB406" s="124" t="str">
        <f>IFERROR(ROUNDDOWN(IF(#REF!=1,X406*K406,IF(#REF!=2,X406*K406,IF(#REF!=3,X406*2/3,IF(#REF!=4,X406,IF(#REF!=5,X406*1/2,""))))),-3),"")</f>
        <v/>
      </c>
      <c r="AC406" s="124" t="str">
        <f t="shared" si="42"/>
        <v/>
      </c>
      <c r="AD406" s="128"/>
      <c r="AE406" s="129"/>
      <c r="AF406" s="130"/>
      <c r="AG406" s="119"/>
    </row>
    <row r="407" spans="1:33" s="4" customFormat="1" ht="30" hidden="1" customHeight="1" outlineLevel="5" x14ac:dyDescent="0.15">
      <c r="A407" s="114">
        <v>401</v>
      </c>
      <c r="B407" s="115"/>
      <c r="C407" s="116"/>
      <c r="D407" s="115"/>
      <c r="E407" s="117"/>
      <c r="F407" s="115"/>
      <c r="G407" s="115"/>
      <c r="H407" s="115"/>
      <c r="I407" s="118" t="str">
        <f>IFERROR(VLOOKUP(H407,事業区分!$B$9:$C$10,2,FALSE),"")</f>
        <v/>
      </c>
      <c r="J407" s="119"/>
      <c r="K407" s="120" t="str">
        <f>IFERROR(VLOOKUP(I407,補助率!$B$5:$C$5,2,FALSE),"")</f>
        <v/>
      </c>
      <c r="L407" s="120" t="str">
        <f>IFERROR(VLOOKUP(H407,事業区分!$B$9:$H$10,7,FALSE),"")</f>
        <v/>
      </c>
      <c r="M407" s="119"/>
      <c r="N407" s="115"/>
      <c r="O407" s="121"/>
      <c r="P407" s="121"/>
      <c r="Q407" s="122" t="str">
        <f t="shared" si="37"/>
        <v/>
      </c>
      <c r="R407" s="121"/>
      <c r="S407" s="121"/>
      <c r="T407" s="121" t="str">
        <f t="shared" si="38"/>
        <v/>
      </c>
      <c r="U407" s="123" t="str">
        <f t="shared" si="39"/>
        <v/>
      </c>
      <c r="V407" s="124" t="str">
        <f t="shared" si="40"/>
        <v/>
      </c>
      <c r="W407" s="121" t="str">
        <f t="shared" si="41"/>
        <v/>
      </c>
      <c r="X407" s="201" t="str" cm="1">
        <f t="array" ref="X407">IFERROR(_xlfn.IFS(L407=1,MIN(Q407,V407),L407=2,MIN(Q407,V407,W407),L407=4,MIN(MIN(Q407,V407)*K407,W407),L407=6,MIN(MIN(Q407,V407)*1/2,W407)),"")</f>
        <v/>
      </c>
      <c r="Y407" s="202" t="str" cm="1">
        <f t="array" ref="Y407">IFERROR(ROUNDDOWN(_xlfn.IFS(OR(L407=1,L407=2),X407*K407,L407=4,X407,L407=6,X407*2/3),-3),"")</f>
        <v/>
      </c>
      <c r="Z407" s="126"/>
      <c r="AA407" s="127"/>
      <c r="AB407" s="124" t="str">
        <f>IFERROR(ROUNDDOWN(IF(#REF!=1,X407*K407,IF(#REF!=2,X407*K407,IF(#REF!=3,X407*2/3,IF(#REF!=4,X407,IF(#REF!=5,X407*1/2,""))))),-3),"")</f>
        <v/>
      </c>
      <c r="AC407" s="124" t="str">
        <f t="shared" si="42"/>
        <v/>
      </c>
      <c r="AD407" s="128"/>
      <c r="AE407" s="129"/>
      <c r="AF407" s="130"/>
      <c r="AG407" s="119"/>
    </row>
    <row r="408" spans="1:33" s="4" customFormat="1" ht="30" hidden="1" customHeight="1" outlineLevel="5" x14ac:dyDescent="0.15">
      <c r="A408" s="114">
        <v>402</v>
      </c>
      <c r="B408" s="115"/>
      <c r="C408" s="116"/>
      <c r="D408" s="115"/>
      <c r="E408" s="117"/>
      <c r="F408" s="115"/>
      <c r="G408" s="115"/>
      <c r="H408" s="115"/>
      <c r="I408" s="118" t="str">
        <f>IFERROR(VLOOKUP(H408,事業区分!$B$9:$C$10,2,FALSE),"")</f>
        <v/>
      </c>
      <c r="J408" s="119"/>
      <c r="K408" s="120" t="str">
        <f>IFERROR(VLOOKUP(I408,補助率!$B$5:$C$5,2,FALSE),"")</f>
        <v/>
      </c>
      <c r="L408" s="120" t="str">
        <f>IFERROR(VLOOKUP(H408,事業区分!$B$9:$H$10,7,FALSE),"")</f>
        <v/>
      </c>
      <c r="M408" s="119"/>
      <c r="N408" s="115"/>
      <c r="O408" s="121"/>
      <c r="P408" s="121"/>
      <c r="Q408" s="122" t="str">
        <f t="shared" si="37"/>
        <v/>
      </c>
      <c r="R408" s="121"/>
      <c r="S408" s="121"/>
      <c r="T408" s="121" t="str">
        <f t="shared" si="38"/>
        <v/>
      </c>
      <c r="U408" s="123" t="str">
        <f t="shared" si="39"/>
        <v/>
      </c>
      <c r="V408" s="124" t="str">
        <f t="shared" si="40"/>
        <v/>
      </c>
      <c r="W408" s="121" t="str">
        <f t="shared" si="41"/>
        <v/>
      </c>
      <c r="X408" s="201" t="str" cm="1">
        <f t="array" ref="X408">IFERROR(_xlfn.IFS(L408=1,MIN(Q408,V408),L408=2,MIN(Q408,V408,W408),L408=4,MIN(MIN(Q408,V408)*K408,W408),L408=6,MIN(MIN(Q408,V408)*1/2,W408)),"")</f>
        <v/>
      </c>
      <c r="Y408" s="202" t="str" cm="1">
        <f t="array" ref="Y408">IFERROR(ROUNDDOWN(_xlfn.IFS(OR(L408=1,L408=2),X408*K408,L408=4,X408,L408=6,X408*2/3),-3),"")</f>
        <v/>
      </c>
      <c r="Z408" s="126"/>
      <c r="AA408" s="127"/>
      <c r="AB408" s="124" t="str">
        <f>IFERROR(ROUNDDOWN(IF(#REF!=1,X408*K408,IF(#REF!=2,X408*K408,IF(#REF!=3,X408*2/3,IF(#REF!=4,X408,IF(#REF!=5,X408*1/2,""))))),-3),"")</f>
        <v/>
      </c>
      <c r="AC408" s="124" t="str">
        <f t="shared" si="42"/>
        <v/>
      </c>
      <c r="AD408" s="128"/>
      <c r="AE408" s="129"/>
      <c r="AF408" s="130"/>
      <c r="AG408" s="119"/>
    </row>
    <row r="409" spans="1:33" s="4" customFormat="1" ht="30" hidden="1" customHeight="1" outlineLevel="5" x14ac:dyDescent="0.15">
      <c r="A409" s="114">
        <v>403</v>
      </c>
      <c r="B409" s="115"/>
      <c r="C409" s="116"/>
      <c r="D409" s="115"/>
      <c r="E409" s="117"/>
      <c r="F409" s="115"/>
      <c r="G409" s="115"/>
      <c r="H409" s="115"/>
      <c r="I409" s="118" t="str">
        <f>IFERROR(VLOOKUP(H409,事業区分!$B$9:$C$10,2,FALSE),"")</f>
        <v/>
      </c>
      <c r="J409" s="119"/>
      <c r="K409" s="120" t="str">
        <f>IFERROR(VLOOKUP(I409,補助率!$B$5:$C$5,2,FALSE),"")</f>
        <v/>
      </c>
      <c r="L409" s="120" t="str">
        <f>IFERROR(VLOOKUP(H409,事業区分!$B$9:$H$10,7,FALSE),"")</f>
        <v/>
      </c>
      <c r="M409" s="119"/>
      <c r="N409" s="115"/>
      <c r="O409" s="121"/>
      <c r="P409" s="121"/>
      <c r="Q409" s="122" t="str">
        <f t="shared" si="37"/>
        <v/>
      </c>
      <c r="R409" s="121"/>
      <c r="S409" s="121"/>
      <c r="T409" s="121" t="str">
        <f t="shared" si="38"/>
        <v/>
      </c>
      <c r="U409" s="123" t="str">
        <f t="shared" si="39"/>
        <v/>
      </c>
      <c r="V409" s="124" t="str">
        <f t="shared" si="40"/>
        <v/>
      </c>
      <c r="W409" s="121" t="str">
        <f t="shared" si="41"/>
        <v/>
      </c>
      <c r="X409" s="201" t="str" cm="1">
        <f t="array" ref="X409">IFERROR(_xlfn.IFS(L409=1,MIN(Q409,V409),L409=2,MIN(Q409,V409,W409),L409=4,MIN(MIN(Q409,V409)*K409,W409),L409=6,MIN(MIN(Q409,V409)*1/2,W409)),"")</f>
        <v/>
      </c>
      <c r="Y409" s="202" t="str" cm="1">
        <f t="array" ref="Y409">IFERROR(ROUNDDOWN(_xlfn.IFS(OR(L409=1,L409=2),X409*K409,L409=4,X409,L409=6,X409*2/3),-3),"")</f>
        <v/>
      </c>
      <c r="Z409" s="126"/>
      <c r="AA409" s="127"/>
      <c r="AB409" s="124" t="str">
        <f>IFERROR(ROUNDDOWN(IF(#REF!=1,X409*K409,IF(#REF!=2,X409*K409,IF(#REF!=3,X409*2/3,IF(#REF!=4,X409,IF(#REF!=5,X409*1/2,""))))),-3),"")</f>
        <v/>
      </c>
      <c r="AC409" s="124" t="str">
        <f t="shared" si="42"/>
        <v/>
      </c>
      <c r="AD409" s="128"/>
      <c r="AE409" s="129"/>
      <c r="AF409" s="130"/>
      <c r="AG409" s="119"/>
    </row>
    <row r="410" spans="1:33" s="4" customFormat="1" ht="30" hidden="1" customHeight="1" outlineLevel="5" x14ac:dyDescent="0.15">
      <c r="A410" s="114">
        <v>404</v>
      </c>
      <c r="B410" s="115"/>
      <c r="C410" s="116"/>
      <c r="D410" s="115"/>
      <c r="E410" s="117"/>
      <c r="F410" s="115"/>
      <c r="G410" s="115"/>
      <c r="H410" s="115"/>
      <c r="I410" s="118" t="str">
        <f>IFERROR(VLOOKUP(H410,事業区分!$B$9:$C$10,2,FALSE),"")</f>
        <v/>
      </c>
      <c r="J410" s="119"/>
      <c r="K410" s="120" t="str">
        <f>IFERROR(VLOOKUP(I410,補助率!$B$5:$C$5,2,FALSE),"")</f>
        <v/>
      </c>
      <c r="L410" s="120" t="str">
        <f>IFERROR(VLOOKUP(H410,事業区分!$B$9:$H$10,7,FALSE),"")</f>
        <v/>
      </c>
      <c r="M410" s="119"/>
      <c r="N410" s="115"/>
      <c r="O410" s="121"/>
      <c r="P410" s="121"/>
      <c r="Q410" s="122" t="str">
        <f t="shared" si="37"/>
        <v/>
      </c>
      <c r="R410" s="121"/>
      <c r="S410" s="121"/>
      <c r="T410" s="121" t="str">
        <f t="shared" si="38"/>
        <v/>
      </c>
      <c r="U410" s="123" t="str">
        <f t="shared" si="39"/>
        <v/>
      </c>
      <c r="V410" s="124" t="str">
        <f t="shared" si="40"/>
        <v/>
      </c>
      <c r="W410" s="121" t="str">
        <f t="shared" si="41"/>
        <v/>
      </c>
      <c r="X410" s="201" t="str" cm="1">
        <f t="array" ref="X410">IFERROR(_xlfn.IFS(L410=1,MIN(Q410,V410),L410=2,MIN(Q410,V410,W410),L410=4,MIN(MIN(Q410,V410)*K410,W410),L410=6,MIN(MIN(Q410,V410)*1/2,W410)),"")</f>
        <v/>
      </c>
      <c r="Y410" s="202" t="str" cm="1">
        <f t="array" ref="Y410">IFERROR(ROUNDDOWN(_xlfn.IFS(OR(L410=1,L410=2),X410*K410,L410=4,X410,L410=6,X410*2/3),-3),"")</f>
        <v/>
      </c>
      <c r="Z410" s="126"/>
      <c r="AA410" s="127"/>
      <c r="AB410" s="124" t="str">
        <f>IFERROR(ROUNDDOWN(IF(#REF!=1,X410*K410,IF(#REF!=2,X410*K410,IF(#REF!=3,X410*2/3,IF(#REF!=4,X410,IF(#REF!=5,X410*1/2,""))))),-3),"")</f>
        <v/>
      </c>
      <c r="AC410" s="124" t="str">
        <f t="shared" si="42"/>
        <v/>
      </c>
      <c r="AD410" s="128"/>
      <c r="AE410" s="129"/>
      <c r="AF410" s="130"/>
      <c r="AG410" s="119"/>
    </row>
    <row r="411" spans="1:33" s="4" customFormat="1" ht="30" hidden="1" customHeight="1" outlineLevel="5" x14ac:dyDescent="0.15">
      <c r="A411" s="114">
        <v>405</v>
      </c>
      <c r="B411" s="115"/>
      <c r="C411" s="116"/>
      <c r="D411" s="115"/>
      <c r="E411" s="117"/>
      <c r="F411" s="115"/>
      <c r="G411" s="115"/>
      <c r="H411" s="115"/>
      <c r="I411" s="118" t="str">
        <f>IFERROR(VLOOKUP(H411,事業区分!$B$9:$C$10,2,FALSE),"")</f>
        <v/>
      </c>
      <c r="J411" s="119"/>
      <c r="K411" s="120" t="str">
        <f>IFERROR(VLOOKUP(I411,補助率!$B$5:$C$5,2,FALSE),"")</f>
        <v/>
      </c>
      <c r="L411" s="120" t="str">
        <f>IFERROR(VLOOKUP(H411,事業区分!$B$9:$H$10,7,FALSE),"")</f>
        <v/>
      </c>
      <c r="M411" s="119"/>
      <c r="N411" s="115"/>
      <c r="O411" s="121"/>
      <c r="P411" s="121"/>
      <c r="Q411" s="122" t="str">
        <f t="shared" si="37"/>
        <v/>
      </c>
      <c r="R411" s="121"/>
      <c r="S411" s="121"/>
      <c r="T411" s="121" t="str">
        <f t="shared" si="38"/>
        <v/>
      </c>
      <c r="U411" s="123" t="str">
        <f t="shared" si="39"/>
        <v/>
      </c>
      <c r="V411" s="124" t="str">
        <f t="shared" si="40"/>
        <v/>
      </c>
      <c r="W411" s="121" t="str">
        <f t="shared" si="41"/>
        <v/>
      </c>
      <c r="X411" s="201" t="str" cm="1">
        <f t="array" ref="X411">IFERROR(_xlfn.IFS(L411=1,MIN(Q411,V411),L411=2,MIN(Q411,V411,W411),L411=4,MIN(MIN(Q411,V411)*K411,W411),L411=6,MIN(MIN(Q411,V411)*1/2,W411)),"")</f>
        <v/>
      </c>
      <c r="Y411" s="202" t="str" cm="1">
        <f t="array" ref="Y411">IFERROR(ROUNDDOWN(_xlfn.IFS(OR(L411=1,L411=2),X411*K411,L411=4,X411,L411=6,X411*2/3),-3),"")</f>
        <v/>
      </c>
      <c r="Z411" s="126"/>
      <c r="AA411" s="127"/>
      <c r="AB411" s="124" t="str">
        <f>IFERROR(ROUNDDOWN(IF(#REF!=1,X411*K411,IF(#REF!=2,X411*K411,IF(#REF!=3,X411*2/3,IF(#REF!=4,X411,IF(#REF!=5,X411*1/2,""))))),-3),"")</f>
        <v/>
      </c>
      <c r="AC411" s="124" t="str">
        <f t="shared" si="42"/>
        <v/>
      </c>
      <c r="AD411" s="128"/>
      <c r="AE411" s="129"/>
      <c r="AF411" s="130"/>
      <c r="AG411" s="119"/>
    </row>
    <row r="412" spans="1:33" s="4" customFormat="1" ht="30" hidden="1" customHeight="1" outlineLevel="5" x14ac:dyDescent="0.15">
      <c r="A412" s="114">
        <v>406</v>
      </c>
      <c r="B412" s="115"/>
      <c r="C412" s="116"/>
      <c r="D412" s="115"/>
      <c r="E412" s="117"/>
      <c r="F412" s="115"/>
      <c r="G412" s="115"/>
      <c r="H412" s="115"/>
      <c r="I412" s="118" t="str">
        <f>IFERROR(VLOOKUP(H412,事業区分!$B$9:$C$10,2,FALSE),"")</f>
        <v/>
      </c>
      <c r="J412" s="119"/>
      <c r="K412" s="120" t="str">
        <f>IFERROR(VLOOKUP(I412,補助率!$B$5:$C$5,2,FALSE),"")</f>
        <v/>
      </c>
      <c r="L412" s="120" t="str">
        <f>IFERROR(VLOOKUP(H412,事業区分!$B$9:$H$10,7,FALSE),"")</f>
        <v/>
      </c>
      <c r="M412" s="119"/>
      <c r="N412" s="115"/>
      <c r="O412" s="121"/>
      <c r="P412" s="121"/>
      <c r="Q412" s="122" t="str">
        <f t="shared" si="37"/>
        <v/>
      </c>
      <c r="R412" s="121"/>
      <c r="S412" s="121"/>
      <c r="T412" s="121" t="str">
        <f t="shared" si="38"/>
        <v/>
      </c>
      <c r="U412" s="123" t="str">
        <f t="shared" si="39"/>
        <v/>
      </c>
      <c r="V412" s="124" t="str">
        <f t="shared" si="40"/>
        <v/>
      </c>
      <c r="W412" s="121" t="str">
        <f t="shared" si="41"/>
        <v/>
      </c>
      <c r="X412" s="201" t="str" cm="1">
        <f t="array" ref="X412">IFERROR(_xlfn.IFS(L412=1,MIN(Q412,V412),L412=2,MIN(Q412,V412,W412),L412=4,MIN(MIN(Q412,V412)*K412,W412),L412=6,MIN(MIN(Q412,V412)*1/2,W412)),"")</f>
        <v/>
      </c>
      <c r="Y412" s="202" t="str" cm="1">
        <f t="array" ref="Y412">IFERROR(ROUNDDOWN(_xlfn.IFS(OR(L412=1,L412=2),X412*K412,L412=4,X412,L412=6,X412*2/3),-3),"")</f>
        <v/>
      </c>
      <c r="Z412" s="126"/>
      <c r="AA412" s="127"/>
      <c r="AB412" s="124" t="str">
        <f>IFERROR(ROUNDDOWN(IF(#REF!=1,X412*K412,IF(#REF!=2,X412*K412,IF(#REF!=3,X412*2/3,IF(#REF!=4,X412,IF(#REF!=5,X412*1/2,""))))),-3),"")</f>
        <v/>
      </c>
      <c r="AC412" s="124" t="str">
        <f t="shared" si="42"/>
        <v/>
      </c>
      <c r="AD412" s="128"/>
      <c r="AE412" s="129"/>
      <c r="AF412" s="130"/>
      <c r="AG412" s="119"/>
    </row>
    <row r="413" spans="1:33" s="4" customFormat="1" ht="30" hidden="1" customHeight="1" outlineLevel="5" x14ac:dyDescent="0.15">
      <c r="A413" s="114">
        <v>407</v>
      </c>
      <c r="B413" s="115"/>
      <c r="C413" s="116"/>
      <c r="D413" s="115"/>
      <c r="E413" s="117"/>
      <c r="F413" s="115"/>
      <c r="G413" s="115"/>
      <c r="H413" s="115"/>
      <c r="I413" s="118" t="str">
        <f>IFERROR(VLOOKUP(H413,事業区分!$B$9:$C$10,2,FALSE),"")</f>
        <v/>
      </c>
      <c r="J413" s="119"/>
      <c r="K413" s="120" t="str">
        <f>IFERROR(VLOOKUP(I413,補助率!$B$5:$C$5,2,FALSE),"")</f>
        <v/>
      </c>
      <c r="L413" s="120" t="str">
        <f>IFERROR(VLOOKUP(H413,事業区分!$B$9:$H$10,7,FALSE),"")</f>
        <v/>
      </c>
      <c r="M413" s="119"/>
      <c r="N413" s="115"/>
      <c r="O413" s="121"/>
      <c r="P413" s="121"/>
      <c r="Q413" s="122" t="str">
        <f t="shared" si="37"/>
        <v/>
      </c>
      <c r="R413" s="121"/>
      <c r="S413" s="121"/>
      <c r="T413" s="121" t="str">
        <f t="shared" si="38"/>
        <v/>
      </c>
      <c r="U413" s="123" t="str">
        <f t="shared" si="39"/>
        <v/>
      </c>
      <c r="V413" s="124" t="str">
        <f t="shared" si="40"/>
        <v/>
      </c>
      <c r="W413" s="121" t="str">
        <f t="shared" si="41"/>
        <v/>
      </c>
      <c r="X413" s="201" t="str" cm="1">
        <f t="array" ref="X413">IFERROR(_xlfn.IFS(L413=1,MIN(Q413,V413),L413=2,MIN(Q413,V413,W413),L413=4,MIN(MIN(Q413,V413)*K413,W413),L413=6,MIN(MIN(Q413,V413)*1/2,W413)),"")</f>
        <v/>
      </c>
      <c r="Y413" s="202" t="str" cm="1">
        <f t="array" ref="Y413">IFERROR(ROUNDDOWN(_xlfn.IFS(OR(L413=1,L413=2),X413*K413,L413=4,X413,L413=6,X413*2/3),-3),"")</f>
        <v/>
      </c>
      <c r="Z413" s="126"/>
      <c r="AA413" s="127"/>
      <c r="AB413" s="124" t="str">
        <f>IFERROR(ROUNDDOWN(IF(#REF!=1,X413*K413,IF(#REF!=2,X413*K413,IF(#REF!=3,X413*2/3,IF(#REF!=4,X413,IF(#REF!=5,X413*1/2,""))))),-3),"")</f>
        <v/>
      </c>
      <c r="AC413" s="124" t="str">
        <f t="shared" si="42"/>
        <v/>
      </c>
      <c r="AD413" s="128"/>
      <c r="AE413" s="129"/>
      <c r="AF413" s="130"/>
      <c r="AG413" s="119"/>
    </row>
    <row r="414" spans="1:33" s="4" customFormat="1" ht="30" hidden="1" customHeight="1" outlineLevel="5" x14ac:dyDescent="0.15">
      <c r="A414" s="114">
        <v>408</v>
      </c>
      <c r="B414" s="115"/>
      <c r="C414" s="116"/>
      <c r="D414" s="115"/>
      <c r="E414" s="117"/>
      <c r="F414" s="115"/>
      <c r="G414" s="115"/>
      <c r="H414" s="115"/>
      <c r="I414" s="118" t="str">
        <f>IFERROR(VLOOKUP(H414,事業区分!$B$9:$C$10,2,FALSE),"")</f>
        <v/>
      </c>
      <c r="J414" s="119"/>
      <c r="K414" s="120" t="str">
        <f>IFERROR(VLOOKUP(I414,補助率!$B$5:$C$5,2,FALSE),"")</f>
        <v/>
      </c>
      <c r="L414" s="120" t="str">
        <f>IFERROR(VLOOKUP(H414,事業区分!$B$9:$H$10,7,FALSE),"")</f>
        <v/>
      </c>
      <c r="M414" s="119"/>
      <c r="N414" s="115"/>
      <c r="O414" s="121"/>
      <c r="P414" s="121"/>
      <c r="Q414" s="122" t="str">
        <f t="shared" si="37"/>
        <v/>
      </c>
      <c r="R414" s="121"/>
      <c r="S414" s="121"/>
      <c r="T414" s="121" t="str">
        <f t="shared" si="38"/>
        <v/>
      </c>
      <c r="U414" s="123" t="str">
        <f t="shared" si="39"/>
        <v/>
      </c>
      <c r="V414" s="124" t="str">
        <f t="shared" si="40"/>
        <v/>
      </c>
      <c r="W414" s="121" t="str">
        <f t="shared" si="41"/>
        <v/>
      </c>
      <c r="X414" s="201" t="str" cm="1">
        <f t="array" ref="X414">IFERROR(_xlfn.IFS(L414=1,MIN(Q414,V414),L414=2,MIN(Q414,V414,W414),L414=4,MIN(MIN(Q414,V414)*K414,W414),L414=6,MIN(MIN(Q414,V414)*1/2,W414)),"")</f>
        <v/>
      </c>
      <c r="Y414" s="202" t="str" cm="1">
        <f t="array" ref="Y414">IFERROR(ROUNDDOWN(_xlfn.IFS(OR(L414=1,L414=2),X414*K414,L414=4,X414,L414=6,X414*2/3),-3),"")</f>
        <v/>
      </c>
      <c r="Z414" s="126"/>
      <c r="AA414" s="127"/>
      <c r="AB414" s="124" t="str">
        <f>IFERROR(ROUNDDOWN(IF(#REF!=1,X414*K414,IF(#REF!=2,X414*K414,IF(#REF!=3,X414*2/3,IF(#REF!=4,X414,IF(#REF!=5,X414*1/2,""))))),-3),"")</f>
        <v/>
      </c>
      <c r="AC414" s="124" t="str">
        <f t="shared" si="42"/>
        <v/>
      </c>
      <c r="AD414" s="128"/>
      <c r="AE414" s="129"/>
      <c r="AF414" s="130"/>
      <c r="AG414" s="119"/>
    </row>
    <row r="415" spans="1:33" s="4" customFormat="1" ht="30" hidden="1" customHeight="1" outlineLevel="5" x14ac:dyDescent="0.15">
      <c r="A415" s="114">
        <v>409</v>
      </c>
      <c r="B415" s="115"/>
      <c r="C415" s="116"/>
      <c r="D415" s="115"/>
      <c r="E415" s="117"/>
      <c r="F415" s="115"/>
      <c r="G415" s="115"/>
      <c r="H415" s="115"/>
      <c r="I415" s="118" t="str">
        <f>IFERROR(VLOOKUP(H415,事業区分!$B$9:$C$10,2,FALSE),"")</f>
        <v/>
      </c>
      <c r="J415" s="119"/>
      <c r="K415" s="120" t="str">
        <f>IFERROR(VLOOKUP(I415,補助率!$B$5:$C$5,2,FALSE),"")</f>
        <v/>
      </c>
      <c r="L415" s="120" t="str">
        <f>IFERROR(VLOOKUP(H415,事業区分!$B$9:$H$10,7,FALSE),"")</f>
        <v/>
      </c>
      <c r="M415" s="119"/>
      <c r="N415" s="115"/>
      <c r="O415" s="121"/>
      <c r="P415" s="121"/>
      <c r="Q415" s="122" t="str">
        <f t="shared" si="37"/>
        <v/>
      </c>
      <c r="R415" s="121"/>
      <c r="S415" s="121"/>
      <c r="T415" s="121" t="str">
        <f t="shared" si="38"/>
        <v/>
      </c>
      <c r="U415" s="123" t="str">
        <f t="shared" si="39"/>
        <v/>
      </c>
      <c r="V415" s="124" t="str">
        <f t="shared" si="40"/>
        <v/>
      </c>
      <c r="W415" s="121" t="str">
        <f t="shared" si="41"/>
        <v/>
      </c>
      <c r="X415" s="201" t="str" cm="1">
        <f t="array" ref="X415">IFERROR(_xlfn.IFS(L415=1,MIN(Q415,V415),L415=2,MIN(Q415,V415,W415),L415=4,MIN(MIN(Q415,V415)*K415,W415),L415=6,MIN(MIN(Q415,V415)*1/2,W415)),"")</f>
        <v/>
      </c>
      <c r="Y415" s="202" t="str" cm="1">
        <f t="array" ref="Y415">IFERROR(ROUNDDOWN(_xlfn.IFS(OR(L415=1,L415=2),X415*K415,L415=4,X415,L415=6,X415*2/3),-3),"")</f>
        <v/>
      </c>
      <c r="Z415" s="126"/>
      <c r="AA415" s="127"/>
      <c r="AB415" s="124" t="str">
        <f>IFERROR(ROUNDDOWN(IF(#REF!=1,X415*K415,IF(#REF!=2,X415*K415,IF(#REF!=3,X415*2/3,IF(#REF!=4,X415,IF(#REF!=5,X415*1/2,""))))),-3),"")</f>
        <v/>
      </c>
      <c r="AC415" s="124" t="str">
        <f t="shared" si="42"/>
        <v/>
      </c>
      <c r="AD415" s="128"/>
      <c r="AE415" s="129"/>
      <c r="AF415" s="130"/>
      <c r="AG415" s="119"/>
    </row>
    <row r="416" spans="1:33" s="4" customFormat="1" ht="30" hidden="1" customHeight="1" outlineLevel="5" x14ac:dyDescent="0.15">
      <c r="A416" s="114">
        <v>410</v>
      </c>
      <c r="B416" s="115"/>
      <c r="C416" s="116"/>
      <c r="D416" s="115"/>
      <c r="E416" s="117"/>
      <c r="F416" s="115"/>
      <c r="G416" s="115"/>
      <c r="H416" s="115"/>
      <c r="I416" s="118" t="str">
        <f>IFERROR(VLOOKUP(H416,事業区分!$B$9:$C$10,2,FALSE),"")</f>
        <v/>
      </c>
      <c r="J416" s="119"/>
      <c r="K416" s="120" t="str">
        <f>IFERROR(VLOOKUP(I416,補助率!$B$5:$C$5,2,FALSE),"")</f>
        <v/>
      </c>
      <c r="L416" s="120" t="str">
        <f>IFERROR(VLOOKUP(H416,事業区分!$B$9:$H$10,7,FALSE),"")</f>
        <v/>
      </c>
      <c r="M416" s="119"/>
      <c r="N416" s="115"/>
      <c r="O416" s="121"/>
      <c r="P416" s="121"/>
      <c r="Q416" s="122" t="str">
        <f t="shared" si="37"/>
        <v/>
      </c>
      <c r="R416" s="121"/>
      <c r="S416" s="121"/>
      <c r="T416" s="121" t="str">
        <f t="shared" si="38"/>
        <v/>
      </c>
      <c r="U416" s="123" t="str">
        <f t="shared" si="39"/>
        <v/>
      </c>
      <c r="V416" s="124" t="str">
        <f t="shared" si="40"/>
        <v/>
      </c>
      <c r="W416" s="121" t="str">
        <f t="shared" si="41"/>
        <v/>
      </c>
      <c r="X416" s="201" t="str" cm="1">
        <f t="array" ref="X416">IFERROR(_xlfn.IFS(L416=1,MIN(Q416,V416),L416=2,MIN(Q416,V416,W416),L416=4,MIN(MIN(Q416,V416)*K416,W416),L416=6,MIN(MIN(Q416,V416)*1/2,W416)),"")</f>
        <v/>
      </c>
      <c r="Y416" s="202" t="str" cm="1">
        <f t="array" ref="Y416">IFERROR(ROUNDDOWN(_xlfn.IFS(OR(L416=1,L416=2),X416*K416,L416=4,X416,L416=6,X416*2/3),-3),"")</f>
        <v/>
      </c>
      <c r="Z416" s="126"/>
      <c r="AA416" s="127"/>
      <c r="AB416" s="124" t="str">
        <f>IFERROR(ROUNDDOWN(IF(#REF!=1,X416*K416,IF(#REF!=2,X416*K416,IF(#REF!=3,X416*2/3,IF(#REF!=4,X416,IF(#REF!=5,X416*1/2,""))))),-3),"")</f>
        <v/>
      </c>
      <c r="AC416" s="124" t="str">
        <f t="shared" si="42"/>
        <v/>
      </c>
      <c r="AD416" s="128"/>
      <c r="AE416" s="129"/>
      <c r="AF416" s="130"/>
      <c r="AG416" s="119"/>
    </row>
    <row r="417" spans="1:33" s="4" customFormat="1" ht="30" hidden="1" customHeight="1" outlineLevel="5" x14ac:dyDescent="0.15">
      <c r="A417" s="114">
        <v>411</v>
      </c>
      <c r="B417" s="115"/>
      <c r="C417" s="116"/>
      <c r="D417" s="115"/>
      <c r="E417" s="117"/>
      <c r="F417" s="115"/>
      <c r="G417" s="115"/>
      <c r="H417" s="115"/>
      <c r="I417" s="118" t="str">
        <f>IFERROR(VLOOKUP(H417,事業区分!$B$9:$C$10,2,FALSE),"")</f>
        <v/>
      </c>
      <c r="J417" s="119"/>
      <c r="K417" s="120" t="str">
        <f>IFERROR(VLOOKUP(I417,補助率!$B$5:$C$5,2,FALSE),"")</f>
        <v/>
      </c>
      <c r="L417" s="120" t="str">
        <f>IFERROR(VLOOKUP(H417,事業区分!$B$9:$H$10,7,FALSE),"")</f>
        <v/>
      </c>
      <c r="M417" s="119"/>
      <c r="N417" s="115"/>
      <c r="O417" s="121"/>
      <c r="P417" s="121"/>
      <c r="Q417" s="122" t="str">
        <f t="shared" si="37"/>
        <v/>
      </c>
      <c r="R417" s="121"/>
      <c r="S417" s="121"/>
      <c r="T417" s="121" t="str">
        <f t="shared" si="38"/>
        <v/>
      </c>
      <c r="U417" s="123" t="str">
        <f t="shared" si="39"/>
        <v/>
      </c>
      <c r="V417" s="124" t="str">
        <f t="shared" si="40"/>
        <v/>
      </c>
      <c r="W417" s="121" t="str">
        <f t="shared" si="41"/>
        <v/>
      </c>
      <c r="X417" s="201" t="str" cm="1">
        <f t="array" ref="X417">IFERROR(_xlfn.IFS(L417=1,MIN(Q417,V417),L417=2,MIN(Q417,V417,W417),L417=4,MIN(MIN(Q417,V417)*K417,W417),L417=6,MIN(MIN(Q417,V417)*1/2,W417)),"")</f>
        <v/>
      </c>
      <c r="Y417" s="202" t="str" cm="1">
        <f t="array" ref="Y417">IFERROR(ROUNDDOWN(_xlfn.IFS(OR(L417=1,L417=2),X417*K417,L417=4,X417,L417=6,X417*2/3),-3),"")</f>
        <v/>
      </c>
      <c r="Z417" s="126"/>
      <c r="AA417" s="127"/>
      <c r="AB417" s="124" t="str">
        <f>IFERROR(ROUNDDOWN(IF(#REF!=1,X417*K417,IF(#REF!=2,X417*K417,IF(#REF!=3,X417*2/3,IF(#REF!=4,X417,IF(#REF!=5,X417*1/2,""))))),-3),"")</f>
        <v/>
      </c>
      <c r="AC417" s="124" t="str">
        <f t="shared" si="42"/>
        <v/>
      </c>
      <c r="AD417" s="128"/>
      <c r="AE417" s="129"/>
      <c r="AF417" s="130"/>
      <c r="AG417" s="119"/>
    </row>
    <row r="418" spans="1:33" s="4" customFormat="1" ht="30" hidden="1" customHeight="1" outlineLevel="5" x14ac:dyDescent="0.15">
      <c r="A418" s="114">
        <v>412</v>
      </c>
      <c r="B418" s="115"/>
      <c r="C418" s="116"/>
      <c r="D418" s="115"/>
      <c r="E418" s="117"/>
      <c r="F418" s="115"/>
      <c r="G418" s="115"/>
      <c r="H418" s="115"/>
      <c r="I418" s="118" t="str">
        <f>IFERROR(VLOOKUP(H418,事業区分!$B$9:$C$10,2,FALSE),"")</f>
        <v/>
      </c>
      <c r="J418" s="119"/>
      <c r="K418" s="120" t="str">
        <f>IFERROR(VLOOKUP(I418,補助率!$B$5:$C$5,2,FALSE),"")</f>
        <v/>
      </c>
      <c r="L418" s="120" t="str">
        <f>IFERROR(VLOOKUP(H418,事業区分!$B$9:$H$10,7,FALSE),"")</f>
        <v/>
      </c>
      <c r="M418" s="119"/>
      <c r="N418" s="115"/>
      <c r="O418" s="121"/>
      <c r="P418" s="121"/>
      <c r="Q418" s="122" t="str">
        <f t="shared" si="37"/>
        <v/>
      </c>
      <c r="R418" s="121"/>
      <c r="S418" s="121"/>
      <c r="T418" s="121" t="str">
        <f t="shared" si="38"/>
        <v/>
      </c>
      <c r="U418" s="123" t="str">
        <f t="shared" si="39"/>
        <v/>
      </c>
      <c r="V418" s="124" t="str">
        <f t="shared" si="40"/>
        <v/>
      </c>
      <c r="W418" s="121" t="str">
        <f t="shared" si="41"/>
        <v/>
      </c>
      <c r="X418" s="201" t="str" cm="1">
        <f t="array" ref="X418">IFERROR(_xlfn.IFS(L418=1,MIN(Q418,V418),L418=2,MIN(Q418,V418,W418),L418=4,MIN(MIN(Q418,V418)*K418,W418),L418=6,MIN(MIN(Q418,V418)*1/2,W418)),"")</f>
        <v/>
      </c>
      <c r="Y418" s="202" t="str" cm="1">
        <f t="array" ref="Y418">IFERROR(ROUNDDOWN(_xlfn.IFS(OR(L418=1,L418=2),X418*K418,L418=4,X418,L418=6,X418*2/3),-3),"")</f>
        <v/>
      </c>
      <c r="Z418" s="126"/>
      <c r="AA418" s="127"/>
      <c r="AB418" s="124" t="str">
        <f>IFERROR(ROUNDDOWN(IF(#REF!=1,X418*K418,IF(#REF!=2,X418*K418,IF(#REF!=3,X418*2/3,IF(#REF!=4,X418,IF(#REF!=5,X418*1/2,""))))),-3),"")</f>
        <v/>
      </c>
      <c r="AC418" s="124" t="str">
        <f t="shared" si="42"/>
        <v/>
      </c>
      <c r="AD418" s="128"/>
      <c r="AE418" s="129"/>
      <c r="AF418" s="130"/>
      <c r="AG418" s="119"/>
    </row>
    <row r="419" spans="1:33" s="4" customFormat="1" ht="30" hidden="1" customHeight="1" outlineLevel="5" x14ac:dyDescent="0.15">
      <c r="A419" s="114">
        <v>413</v>
      </c>
      <c r="B419" s="115"/>
      <c r="C419" s="116"/>
      <c r="D419" s="115"/>
      <c r="E419" s="117"/>
      <c r="F419" s="115"/>
      <c r="G419" s="115"/>
      <c r="H419" s="115"/>
      <c r="I419" s="118" t="str">
        <f>IFERROR(VLOOKUP(H419,事業区分!$B$9:$C$10,2,FALSE),"")</f>
        <v/>
      </c>
      <c r="J419" s="119"/>
      <c r="K419" s="120" t="str">
        <f>IFERROR(VLOOKUP(I419,補助率!$B$5:$C$5,2,FALSE),"")</f>
        <v/>
      </c>
      <c r="L419" s="120" t="str">
        <f>IFERROR(VLOOKUP(H419,事業区分!$B$9:$H$10,7,FALSE),"")</f>
        <v/>
      </c>
      <c r="M419" s="119"/>
      <c r="N419" s="115"/>
      <c r="O419" s="121"/>
      <c r="P419" s="121"/>
      <c r="Q419" s="122" t="str">
        <f t="shared" si="37"/>
        <v/>
      </c>
      <c r="R419" s="121"/>
      <c r="S419" s="121"/>
      <c r="T419" s="121" t="str">
        <f t="shared" si="38"/>
        <v/>
      </c>
      <c r="U419" s="123" t="str">
        <f t="shared" si="39"/>
        <v/>
      </c>
      <c r="V419" s="124" t="str">
        <f t="shared" si="40"/>
        <v/>
      </c>
      <c r="W419" s="121" t="str">
        <f t="shared" si="41"/>
        <v/>
      </c>
      <c r="X419" s="201" t="str" cm="1">
        <f t="array" ref="X419">IFERROR(_xlfn.IFS(L419=1,MIN(Q419,V419),L419=2,MIN(Q419,V419,W419),L419=4,MIN(MIN(Q419,V419)*K419,W419),L419=6,MIN(MIN(Q419,V419)*1/2,W419)),"")</f>
        <v/>
      </c>
      <c r="Y419" s="202" t="str" cm="1">
        <f t="array" ref="Y419">IFERROR(ROUNDDOWN(_xlfn.IFS(OR(L419=1,L419=2),X419*K419,L419=4,X419,L419=6,X419*2/3),-3),"")</f>
        <v/>
      </c>
      <c r="Z419" s="126"/>
      <c r="AA419" s="127"/>
      <c r="AB419" s="124" t="str">
        <f>IFERROR(ROUNDDOWN(IF(#REF!=1,X419*K419,IF(#REF!=2,X419*K419,IF(#REF!=3,X419*2/3,IF(#REF!=4,X419,IF(#REF!=5,X419*1/2,""))))),-3),"")</f>
        <v/>
      </c>
      <c r="AC419" s="124" t="str">
        <f t="shared" si="42"/>
        <v/>
      </c>
      <c r="AD419" s="128"/>
      <c r="AE419" s="129"/>
      <c r="AF419" s="130"/>
      <c r="AG419" s="119"/>
    </row>
    <row r="420" spans="1:33" s="4" customFormat="1" ht="30" hidden="1" customHeight="1" outlineLevel="5" x14ac:dyDescent="0.15">
      <c r="A420" s="114">
        <v>414</v>
      </c>
      <c r="B420" s="115"/>
      <c r="C420" s="116"/>
      <c r="D420" s="115"/>
      <c r="E420" s="117"/>
      <c r="F420" s="115"/>
      <c r="G420" s="115"/>
      <c r="H420" s="115"/>
      <c r="I420" s="118" t="str">
        <f>IFERROR(VLOOKUP(H420,事業区分!$B$9:$C$10,2,FALSE),"")</f>
        <v/>
      </c>
      <c r="J420" s="119"/>
      <c r="K420" s="120" t="str">
        <f>IFERROR(VLOOKUP(I420,補助率!$B$5:$C$5,2,FALSE),"")</f>
        <v/>
      </c>
      <c r="L420" s="120" t="str">
        <f>IFERROR(VLOOKUP(H420,事業区分!$B$9:$H$10,7,FALSE),"")</f>
        <v/>
      </c>
      <c r="M420" s="119"/>
      <c r="N420" s="115"/>
      <c r="O420" s="121"/>
      <c r="P420" s="121"/>
      <c r="Q420" s="122" t="str">
        <f t="shared" si="37"/>
        <v/>
      </c>
      <c r="R420" s="121"/>
      <c r="S420" s="121"/>
      <c r="T420" s="121" t="str">
        <f t="shared" si="38"/>
        <v/>
      </c>
      <c r="U420" s="123" t="str">
        <f t="shared" si="39"/>
        <v/>
      </c>
      <c r="V420" s="124" t="str">
        <f t="shared" si="40"/>
        <v/>
      </c>
      <c r="W420" s="121" t="str">
        <f t="shared" si="41"/>
        <v/>
      </c>
      <c r="X420" s="201" t="str" cm="1">
        <f t="array" ref="X420">IFERROR(_xlfn.IFS(L420=1,MIN(Q420,V420),L420=2,MIN(Q420,V420,W420),L420=4,MIN(MIN(Q420,V420)*K420,W420),L420=6,MIN(MIN(Q420,V420)*1/2,W420)),"")</f>
        <v/>
      </c>
      <c r="Y420" s="202" t="str" cm="1">
        <f t="array" ref="Y420">IFERROR(ROUNDDOWN(_xlfn.IFS(OR(L420=1,L420=2),X420*K420,L420=4,X420,L420=6,X420*2/3),-3),"")</f>
        <v/>
      </c>
      <c r="Z420" s="126"/>
      <c r="AA420" s="127"/>
      <c r="AB420" s="124" t="str">
        <f>IFERROR(ROUNDDOWN(IF(#REF!=1,X420*K420,IF(#REF!=2,X420*K420,IF(#REF!=3,X420*2/3,IF(#REF!=4,X420,IF(#REF!=5,X420*1/2,""))))),-3),"")</f>
        <v/>
      </c>
      <c r="AC420" s="124" t="str">
        <f t="shared" si="42"/>
        <v/>
      </c>
      <c r="AD420" s="128"/>
      <c r="AE420" s="129"/>
      <c r="AF420" s="130"/>
      <c r="AG420" s="119"/>
    </row>
    <row r="421" spans="1:33" s="4" customFormat="1" ht="30" hidden="1" customHeight="1" outlineLevel="5" x14ac:dyDescent="0.15">
      <c r="A421" s="114">
        <v>415</v>
      </c>
      <c r="B421" s="115"/>
      <c r="C421" s="116"/>
      <c r="D421" s="115"/>
      <c r="E421" s="117"/>
      <c r="F421" s="115"/>
      <c r="G421" s="115"/>
      <c r="H421" s="115"/>
      <c r="I421" s="118" t="str">
        <f>IFERROR(VLOOKUP(H421,事業区分!$B$9:$C$10,2,FALSE),"")</f>
        <v/>
      </c>
      <c r="J421" s="119"/>
      <c r="K421" s="120" t="str">
        <f>IFERROR(VLOOKUP(I421,補助率!$B$5:$C$5,2,FALSE),"")</f>
        <v/>
      </c>
      <c r="L421" s="120" t="str">
        <f>IFERROR(VLOOKUP(H421,事業区分!$B$9:$H$10,7,FALSE),"")</f>
        <v/>
      </c>
      <c r="M421" s="119"/>
      <c r="N421" s="115"/>
      <c r="O421" s="121"/>
      <c r="P421" s="121"/>
      <c r="Q421" s="122" t="str">
        <f t="shared" si="37"/>
        <v/>
      </c>
      <c r="R421" s="121"/>
      <c r="S421" s="121"/>
      <c r="T421" s="121" t="str">
        <f t="shared" si="38"/>
        <v/>
      </c>
      <c r="U421" s="123" t="str">
        <f t="shared" si="39"/>
        <v/>
      </c>
      <c r="V421" s="124" t="str">
        <f t="shared" si="40"/>
        <v/>
      </c>
      <c r="W421" s="121" t="str">
        <f t="shared" si="41"/>
        <v/>
      </c>
      <c r="X421" s="201" t="str" cm="1">
        <f t="array" ref="X421">IFERROR(_xlfn.IFS(L421=1,MIN(Q421,V421),L421=2,MIN(Q421,V421,W421),L421=4,MIN(MIN(Q421,V421)*K421,W421),L421=6,MIN(MIN(Q421,V421)*1/2,W421)),"")</f>
        <v/>
      </c>
      <c r="Y421" s="202" t="str" cm="1">
        <f t="array" ref="Y421">IFERROR(ROUNDDOWN(_xlfn.IFS(OR(L421=1,L421=2),X421*K421,L421=4,X421,L421=6,X421*2/3),-3),"")</f>
        <v/>
      </c>
      <c r="Z421" s="126"/>
      <c r="AA421" s="127"/>
      <c r="AB421" s="124" t="str">
        <f>IFERROR(ROUNDDOWN(IF(#REF!=1,X421*K421,IF(#REF!=2,X421*K421,IF(#REF!=3,X421*2/3,IF(#REF!=4,X421,IF(#REF!=5,X421*1/2,""))))),-3),"")</f>
        <v/>
      </c>
      <c r="AC421" s="124" t="str">
        <f t="shared" si="42"/>
        <v/>
      </c>
      <c r="AD421" s="128"/>
      <c r="AE421" s="129"/>
      <c r="AF421" s="130"/>
      <c r="AG421" s="119"/>
    </row>
    <row r="422" spans="1:33" s="4" customFormat="1" ht="30" hidden="1" customHeight="1" outlineLevel="5" x14ac:dyDescent="0.15">
      <c r="A422" s="114">
        <v>416</v>
      </c>
      <c r="B422" s="115"/>
      <c r="C422" s="116"/>
      <c r="D422" s="115"/>
      <c r="E422" s="117"/>
      <c r="F422" s="115"/>
      <c r="G422" s="115"/>
      <c r="H422" s="115"/>
      <c r="I422" s="118" t="str">
        <f>IFERROR(VLOOKUP(H422,事業区分!$B$9:$C$10,2,FALSE),"")</f>
        <v/>
      </c>
      <c r="J422" s="119"/>
      <c r="K422" s="120" t="str">
        <f>IFERROR(VLOOKUP(I422,補助率!$B$5:$C$5,2,FALSE),"")</f>
        <v/>
      </c>
      <c r="L422" s="120" t="str">
        <f>IFERROR(VLOOKUP(H422,事業区分!$B$9:$H$10,7,FALSE),"")</f>
        <v/>
      </c>
      <c r="M422" s="119"/>
      <c r="N422" s="115"/>
      <c r="O422" s="121"/>
      <c r="P422" s="121"/>
      <c r="Q422" s="122" t="str">
        <f t="shared" si="37"/>
        <v/>
      </c>
      <c r="R422" s="121"/>
      <c r="S422" s="121"/>
      <c r="T422" s="121" t="str">
        <f t="shared" si="38"/>
        <v/>
      </c>
      <c r="U422" s="123" t="str">
        <f t="shared" si="39"/>
        <v/>
      </c>
      <c r="V422" s="124" t="str">
        <f t="shared" si="40"/>
        <v/>
      </c>
      <c r="W422" s="121" t="str">
        <f t="shared" si="41"/>
        <v/>
      </c>
      <c r="X422" s="201" t="str" cm="1">
        <f t="array" ref="X422">IFERROR(_xlfn.IFS(L422=1,MIN(Q422,V422),L422=2,MIN(Q422,V422,W422),L422=4,MIN(MIN(Q422,V422)*K422,W422),L422=6,MIN(MIN(Q422,V422)*1/2,W422)),"")</f>
        <v/>
      </c>
      <c r="Y422" s="202" t="str" cm="1">
        <f t="array" ref="Y422">IFERROR(ROUNDDOWN(_xlfn.IFS(OR(L422=1,L422=2),X422*K422,L422=4,X422,L422=6,X422*2/3),-3),"")</f>
        <v/>
      </c>
      <c r="Z422" s="126"/>
      <c r="AA422" s="127"/>
      <c r="AB422" s="124" t="str">
        <f>IFERROR(ROUNDDOWN(IF(#REF!=1,X422*K422,IF(#REF!=2,X422*K422,IF(#REF!=3,X422*2/3,IF(#REF!=4,X422,IF(#REF!=5,X422*1/2,""))))),-3),"")</f>
        <v/>
      </c>
      <c r="AC422" s="124" t="str">
        <f t="shared" si="42"/>
        <v/>
      </c>
      <c r="AD422" s="128"/>
      <c r="AE422" s="129"/>
      <c r="AF422" s="130"/>
      <c r="AG422" s="119"/>
    </row>
    <row r="423" spans="1:33" s="4" customFormat="1" ht="30" hidden="1" customHeight="1" outlineLevel="5" x14ac:dyDescent="0.15">
      <c r="A423" s="114">
        <v>417</v>
      </c>
      <c r="B423" s="115"/>
      <c r="C423" s="116"/>
      <c r="D423" s="115"/>
      <c r="E423" s="117"/>
      <c r="F423" s="115"/>
      <c r="G423" s="115"/>
      <c r="H423" s="115"/>
      <c r="I423" s="118" t="str">
        <f>IFERROR(VLOOKUP(H423,事業区分!$B$9:$C$10,2,FALSE),"")</f>
        <v/>
      </c>
      <c r="J423" s="119"/>
      <c r="K423" s="120" t="str">
        <f>IFERROR(VLOOKUP(I423,補助率!$B$5:$C$5,2,FALSE),"")</f>
        <v/>
      </c>
      <c r="L423" s="120" t="str">
        <f>IFERROR(VLOOKUP(H423,事業区分!$B$9:$H$10,7,FALSE),"")</f>
        <v/>
      </c>
      <c r="M423" s="119"/>
      <c r="N423" s="115"/>
      <c r="O423" s="121"/>
      <c r="P423" s="121"/>
      <c r="Q423" s="122" t="str">
        <f t="shared" si="37"/>
        <v/>
      </c>
      <c r="R423" s="121"/>
      <c r="S423" s="121"/>
      <c r="T423" s="121" t="str">
        <f t="shared" si="38"/>
        <v/>
      </c>
      <c r="U423" s="123" t="str">
        <f t="shared" si="39"/>
        <v/>
      </c>
      <c r="V423" s="124" t="str">
        <f t="shared" si="40"/>
        <v/>
      </c>
      <c r="W423" s="121" t="str">
        <f t="shared" si="41"/>
        <v/>
      </c>
      <c r="X423" s="201" t="str" cm="1">
        <f t="array" ref="X423">IFERROR(_xlfn.IFS(L423=1,MIN(Q423,V423),L423=2,MIN(Q423,V423,W423),L423=4,MIN(MIN(Q423,V423)*K423,W423),L423=6,MIN(MIN(Q423,V423)*1/2,W423)),"")</f>
        <v/>
      </c>
      <c r="Y423" s="202" t="str" cm="1">
        <f t="array" ref="Y423">IFERROR(ROUNDDOWN(_xlfn.IFS(OR(L423=1,L423=2),X423*K423,L423=4,X423,L423=6,X423*2/3),-3),"")</f>
        <v/>
      </c>
      <c r="Z423" s="126"/>
      <c r="AA423" s="127"/>
      <c r="AB423" s="124" t="str">
        <f>IFERROR(ROUNDDOWN(IF(#REF!=1,X423*K423,IF(#REF!=2,X423*K423,IF(#REF!=3,X423*2/3,IF(#REF!=4,X423,IF(#REF!=5,X423*1/2,""))))),-3),"")</f>
        <v/>
      </c>
      <c r="AC423" s="124" t="str">
        <f t="shared" si="42"/>
        <v/>
      </c>
      <c r="AD423" s="128"/>
      <c r="AE423" s="129"/>
      <c r="AF423" s="130"/>
      <c r="AG423" s="119"/>
    </row>
    <row r="424" spans="1:33" s="4" customFormat="1" ht="30" hidden="1" customHeight="1" outlineLevel="5" x14ac:dyDescent="0.15">
      <c r="A424" s="114">
        <v>418</v>
      </c>
      <c r="B424" s="115"/>
      <c r="C424" s="116"/>
      <c r="D424" s="115"/>
      <c r="E424" s="117"/>
      <c r="F424" s="115"/>
      <c r="G424" s="115"/>
      <c r="H424" s="115"/>
      <c r="I424" s="118" t="str">
        <f>IFERROR(VLOOKUP(H424,事業区分!$B$9:$C$10,2,FALSE),"")</f>
        <v/>
      </c>
      <c r="J424" s="119"/>
      <c r="K424" s="120" t="str">
        <f>IFERROR(VLOOKUP(I424,補助率!$B$5:$C$5,2,FALSE),"")</f>
        <v/>
      </c>
      <c r="L424" s="120" t="str">
        <f>IFERROR(VLOOKUP(H424,事業区分!$B$9:$H$10,7,FALSE),"")</f>
        <v/>
      </c>
      <c r="M424" s="119"/>
      <c r="N424" s="115"/>
      <c r="O424" s="121"/>
      <c r="P424" s="121"/>
      <c r="Q424" s="122" t="str">
        <f t="shared" si="37"/>
        <v/>
      </c>
      <c r="R424" s="121"/>
      <c r="S424" s="121"/>
      <c r="T424" s="121" t="str">
        <f t="shared" si="38"/>
        <v/>
      </c>
      <c r="U424" s="123" t="str">
        <f t="shared" si="39"/>
        <v/>
      </c>
      <c r="V424" s="124" t="str">
        <f t="shared" si="40"/>
        <v/>
      </c>
      <c r="W424" s="121" t="str">
        <f t="shared" si="41"/>
        <v/>
      </c>
      <c r="X424" s="201" t="str" cm="1">
        <f t="array" ref="X424">IFERROR(_xlfn.IFS(L424=1,MIN(Q424,V424),L424=2,MIN(Q424,V424,W424),L424=4,MIN(MIN(Q424,V424)*K424,W424),L424=6,MIN(MIN(Q424,V424)*1/2,W424)),"")</f>
        <v/>
      </c>
      <c r="Y424" s="202" t="str" cm="1">
        <f t="array" ref="Y424">IFERROR(ROUNDDOWN(_xlfn.IFS(OR(L424=1,L424=2),X424*K424,L424=4,X424,L424=6,X424*2/3),-3),"")</f>
        <v/>
      </c>
      <c r="Z424" s="126"/>
      <c r="AA424" s="127"/>
      <c r="AB424" s="124" t="str">
        <f>IFERROR(ROUNDDOWN(IF(#REF!=1,X424*K424,IF(#REF!=2,X424*K424,IF(#REF!=3,X424*2/3,IF(#REF!=4,X424,IF(#REF!=5,X424*1/2,""))))),-3),"")</f>
        <v/>
      </c>
      <c r="AC424" s="124" t="str">
        <f t="shared" si="42"/>
        <v/>
      </c>
      <c r="AD424" s="128"/>
      <c r="AE424" s="129"/>
      <c r="AF424" s="130"/>
      <c r="AG424" s="119"/>
    </row>
    <row r="425" spans="1:33" s="4" customFormat="1" ht="30" hidden="1" customHeight="1" outlineLevel="5" x14ac:dyDescent="0.15">
      <c r="A425" s="114">
        <v>419</v>
      </c>
      <c r="B425" s="115"/>
      <c r="C425" s="116"/>
      <c r="D425" s="115"/>
      <c r="E425" s="117"/>
      <c r="F425" s="115"/>
      <c r="G425" s="115"/>
      <c r="H425" s="115"/>
      <c r="I425" s="118" t="str">
        <f>IFERROR(VLOOKUP(H425,事業区分!$B$9:$C$10,2,FALSE),"")</f>
        <v/>
      </c>
      <c r="J425" s="119"/>
      <c r="K425" s="120" t="str">
        <f>IFERROR(VLOOKUP(I425,補助率!$B$5:$C$5,2,FALSE),"")</f>
        <v/>
      </c>
      <c r="L425" s="120" t="str">
        <f>IFERROR(VLOOKUP(H425,事業区分!$B$9:$H$10,7,FALSE),"")</f>
        <v/>
      </c>
      <c r="M425" s="119"/>
      <c r="N425" s="115"/>
      <c r="O425" s="121"/>
      <c r="P425" s="121"/>
      <c r="Q425" s="122" t="str">
        <f t="shared" si="37"/>
        <v/>
      </c>
      <c r="R425" s="121"/>
      <c r="S425" s="121"/>
      <c r="T425" s="121" t="str">
        <f t="shared" si="38"/>
        <v/>
      </c>
      <c r="U425" s="123" t="str">
        <f t="shared" si="39"/>
        <v/>
      </c>
      <c r="V425" s="124" t="str">
        <f t="shared" si="40"/>
        <v/>
      </c>
      <c r="W425" s="121" t="str">
        <f t="shared" si="41"/>
        <v/>
      </c>
      <c r="X425" s="201" t="str" cm="1">
        <f t="array" ref="X425">IFERROR(_xlfn.IFS(L425=1,MIN(Q425,V425),L425=2,MIN(Q425,V425,W425),L425=4,MIN(MIN(Q425,V425)*K425,W425),L425=6,MIN(MIN(Q425,V425)*1/2,W425)),"")</f>
        <v/>
      </c>
      <c r="Y425" s="202" t="str" cm="1">
        <f t="array" ref="Y425">IFERROR(ROUNDDOWN(_xlfn.IFS(OR(L425=1,L425=2),X425*K425,L425=4,X425,L425=6,X425*2/3),-3),"")</f>
        <v/>
      </c>
      <c r="Z425" s="126"/>
      <c r="AA425" s="127"/>
      <c r="AB425" s="124" t="str">
        <f>IFERROR(ROUNDDOWN(IF(#REF!=1,X425*K425,IF(#REF!=2,X425*K425,IF(#REF!=3,X425*2/3,IF(#REF!=4,X425,IF(#REF!=5,X425*1/2,""))))),-3),"")</f>
        <v/>
      </c>
      <c r="AC425" s="124" t="str">
        <f t="shared" si="42"/>
        <v/>
      </c>
      <c r="AD425" s="128"/>
      <c r="AE425" s="129"/>
      <c r="AF425" s="130"/>
      <c r="AG425" s="119"/>
    </row>
    <row r="426" spans="1:33" s="4" customFormat="1" ht="30" hidden="1" customHeight="1" outlineLevel="5" x14ac:dyDescent="0.15">
      <c r="A426" s="114">
        <v>420</v>
      </c>
      <c r="B426" s="115"/>
      <c r="C426" s="116"/>
      <c r="D426" s="115"/>
      <c r="E426" s="117"/>
      <c r="F426" s="115"/>
      <c r="G426" s="115"/>
      <c r="H426" s="115"/>
      <c r="I426" s="118" t="str">
        <f>IFERROR(VLOOKUP(H426,事業区分!$B$9:$C$10,2,FALSE),"")</f>
        <v/>
      </c>
      <c r="J426" s="119"/>
      <c r="K426" s="120" t="str">
        <f>IFERROR(VLOOKUP(I426,補助率!$B$5:$C$5,2,FALSE),"")</f>
        <v/>
      </c>
      <c r="L426" s="120" t="str">
        <f>IFERROR(VLOOKUP(H426,事業区分!$B$9:$H$10,7,FALSE),"")</f>
        <v/>
      </c>
      <c r="M426" s="119"/>
      <c r="N426" s="115"/>
      <c r="O426" s="121"/>
      <c r="P426" s="121"/>
      <c r="Q426" s="122" t="str">
        <f t="shared" si="37"/>
        <v/>
      </c>
      <c r="R426" s="121"/>
      <c r="S426" s="121"/>
      <c r="T426" s="121" t="str">
        <f t="shared" si="38"/>
        <v/>
      </c>
      <c r="U426" s="123" t="str">
        <f t="shared" si="39"/>
        <v/>
      </c>
      <c r="V426" s="124" t="str">
        <f t="shared" si="40"/>
        <v/>
      </c>
      <c r="W426" s="121" t="str">
        <f t="shared" si="41"/>
        <v/>
      </c>
      <c r="X426" s="201" t="str" cm="1">
        <f t="array" ref="X426">IFERROR(_xlfn.IFS(L426=1,MIN(Q426,V426),L426=2,MIN(Q426,V426,W426),L426=4,MIN(MIN(Q426,V426)*K426,W426),L426=6,MIN(MIN(Q426,V426)*1/2,W426)),"")</f>
        <v/>
      </c>
      <c r="Y426" s="202" t="str" cm="1">
        <f t="array" ref="Y426">IFERROR(ROUNDDOWN(_xlfn.IFS(OR(L426=1,L426=2),X426*K426,L426=4,X426,L426=6,X426*2/3),-3),"")</f>
        <v/>
      </c>
      <c r="Z426" s="126"/>
      <c r="AA426" s="127"/>
      <c r="AB426" s="124" t="str">
        <f>IFERROR(ROUNDDOWN(IF(#REF!=1,X426*K426,IF(#REF!=2,X426*K426,IF(#REF!=3,X426*2/3,IF(#REF!=4,X426,IF(#REF!=5,X426*1/2,""))))),-3),"")</f>
        <v/>
      </c>
      <c r="AC426" s="124" t="str">
        <f t="shared" si="42"/>
        <v/>
      </c>
      <c r="AD426" s="128"/>
      <c r="AE426" s="129"/>
      <c r="AF426" s="130"/>
      <c r="AG426" s="119"/>
    </row>
    <row r="427" spans="1:33" s="4" customFormat="1" ht="30" hidden="1" customHeight="1" outlineLevel="5" x14ac:dyDescent="0.15">
      <c r="A427" s="114">
        <v>421</v>
      </c>
      <c r="B427" s="115"/>
      <c r="C427" s="116"/>
      <c r="D427" s="115"/>
      <c r="E427" s="117"/>
      <c r="F427" s="115"/>
      <c r="G427" s="115"/>
      <c r="H427" s="115"/>
      <c r="I427" s="118" t="str">
        <f>IFERROR(VLOOKUP(H427,事業区分!$B$9:$C$10,2,FALSE),"")</f>
        <v/>
      </c>
      <c r="J427" s="119"/>
      <c r="K427" s="120" t="str">
        <f>IFERROR(VLOOKUP(I427,補助率!$B$5:$C$5,2,FALSE),"")</f>
        <v/>
      </c>
      <c r="L427" s="120" t="str">
        <f>IFERROR(VLOOKUP(H427,事業区分!$B$9:$H$10,7,FALSE),"")</f>
        <v/>
      </c>
      <c r="M427" s="119"/>
      <c r="N427" s="115"/>
      <c r="O427" s="121"/>
      <c r="P427" s="121"/>
      <c r="Q427" s="122" t="str">
        <f t="shared" si="37"/>
        <v/>
      </c>
      <c r="R427" s="121"/>
      <c r="S427" s="121"/>
      <c r="T427" s="121" t="str">
        <f t="shared" si="38"/>
        <v/>
      </c>
      <c r="U427" s="123" t="str">
        <f t="shared" si="39"/>
        <v/>
      </c>
      <c r="V427" s="124" t="str">
        <f t="shared" si="40"/>
        <v/>
      </c>
      <c r="W427" s="121" t="str">
        <f t="shared" si="41"/>
        <v/>
      </c>
      <c r="X427" s="201" t="str" cm="1">
        <f t="array" ref="X427">IFERROR(_xlfn.IFS(L427=1,MIN(Q427,V427),L427=2,MIN(Q427,V427,W427),L427=4,MIN(MIN(Q427,V427)*K427,W427),L427=6,MIN(MIN(Q427,V427)*1/2,W427)),"")</f>
        <v/>
      </c>
      <c r="Y427" s="202" t="str" cm="1">
        <f t="array" ref="Y427">IFERROR(ROUNDDOWN(_xlfn.IFS(OR(L427=1,L427=2),X427*K427,L427=4,X427,L427=6,X427*2/3),-3),"")</f>
        <v/>
      </c>
      <c r="Z427" s="126"/>
      <c r="AA427" s="127"/>
      <c r="AB427" s="124" t="str">
        <f>IFERROR(ROUNDDOWN(IF(#REF!=1,X427*K427,IF(#REF!=2,X427*K427,IF(#REF!=3,X427*2/3,IF(#REF!=4,X427,IF(#REF!=5,X427*1/2,""))))),-3),"")</f>
        <v/>
      </c>
      <c r="AC427" s="124" t="str">
        <f t="shared" si="42"/>
        <v/>
      </c>
      <c r="AD427" s="128"/>
      <c r="AE427" s="129"/>
      <c r="AF427" s="130"/>
      <c r="AG427" s="119"/>
    </row>
    <row r="428" spans="1:33" s="4" customFormat="1" ht="30" hidden="1" customHeight="1" outlineLevel="5" x14ac:dyDescent="0.15">
      <c r="A428" s="114">
        <v>422</v>
      </c>
      <c r="B428" s="115"/>
      <c r="C428" s="116"/>
      <c r="D428" s="115"/>
      <c r="E428" s="117"/>
      <c r="F428" s="115"/>
      <c r="G428" s="115"/>
      <c r="H428" s="115"/>
      <c r="I428" s="118" t="str">
        <f>IFERROR(VLOOKUP(H428,事業区分!$B$9:$C$10,2,FALSE),"")</f>
        <v/>
      </c>
      <c r="J428" s="119"/>
      <c r="K428" s="120" t="str">
        <f>IFERROR(VLOOKUP(I428,補助率!$B$5:$C$5,2,FALSE),"")</f>
        <v/>
      </c>
      <c r="L428" s="120" t="str">
        <f>IFERROR(VLOOKUP(H428,事業区分!$B$9:$H$10,7,FALSE),"")</f>
        <v/>
      </c>
      <c r="M428" s="119"/>
      <c r="N428" s="115"/>
      <c r="O428" s="121"/>
      <c r="P428" s="121"/>
      <c r="Q428" s="122" t="str">
        <f t="shared" si="37"/>
        <v/>
      </c>
      <c r="R428" s="121"/>
      <c r="S428" s="121"/>
      <c r="T428" s="121" t="str">
        <f t="shared" si="38"/>
        <v/>
      </c>
      <c r="U428" s="123" t="str">
        <f t="shared" si="39"/>
        <v/>
      </c>
      <c r="V428" s="124" t="str">
        <f t="shared" si="40"/>
        <v/>
      </c>
      <c r="W428" s="121" t="str">
        <f t="shared" si="41"/>
        <v/>
      </c>
      <c r="X428" s="201" t="str" cm="1">
        <f t="array" ref="X428">IFERROR(_xlfn.IFS(L428=1,MIN(Q428,V428),L428=2,MIN(Q428,V428,W428),L428=4,MIN(MIN(Q428,V428)*K428,W428),L428=6,MIN(MIN(Q428,V428)*1/2,W428)),"")</f>
        <v/>
      </c>
      <c r="Y428" s="202" t="str" cm="1">
        <f t="array" ref="Y428">IFERROR(ROUNDDOWN(_xlfn.IFS(OR(L428=1,L428=2),X428*K428,L428=4,X428,L428=6,X428*2/3),-3),"")</f>
        <v/>
      </c>
      <c r="Z428" s="126"/>
      <c r="AA428" s="127"/>
      <c r="AB428" s="124" t="str">
        <f>IFERROR(ROUNDDOWN(IF(#REF!=1,X428*K428,IF(#REF!=2,X428*K428,IF(#REF!=3,X428*2/3,IF(#REF!=4,X428,IF(#REF!=5,X428*1/2,""))))),-3),"")</f>
        <v/>
      </c>
      <c r="AC428" s="124" t="str">
        <f t="shared" si="42"/>
        <v/>
      </c>
      <c r="AD428" s="128"/>
      <c r="AE428" s="129"/>
      <c r="AF428" s="130"/>
      <c r="AG428" s="119"/>
    </row>
    <row r="429" spans="1:33" s="4" customFormat="1" ht="30" hidden="1" customHeight="1" outlineLevel="5" x14ac:dyDescent="0.15">
      <c r="A429" s="114">
        <v>423</v>
      </c>
      <c r="B429" s="115"/>
      <c r="C429" s="116"/>
      <c r="D429" s="115"/>
      <c r="E429" s="117"/>
      <c r="F429" s="115"/>
      <c r="G429" s="115"/>
      <c r="H429" s="115"/>
      <c r="I429" s="118" t="str">
        <f>IFERROR(VLOOKUP(H429,事業区分!$B$9:$C$10,2,FALSE),"")</f>
        <v/>
      </c>
      <c r="J429" s="119"/>
      <c r="K429" s="120" t="str">
        <f>IFERROR(VLOOKUP(I429,補助率!$B$5:$C$5,2,FALSE),"")</f>
        <v/>
      </c>
      <c r="L429" s="120" t="str">
        <f>IFERROR(VLOOKUP(H429,事業区分!$B$9:$H$10,7,FALSE),"")</f>
        <v/>
      </c>
      <c r="M429" s="119"/>
      <c r="N429" s="115"/>
      <c r="O429" s="121"/>
      <c r="P429" s="121"/>
      <c r="Q429" s="122" t="str">
        <f t="shared" si="37"/>
        <v/>
      </c>
      <c r="R429" s="121"/>
      <c r="S429" s="121"/>
      <c r="T429" s="121" t="str">
        <f t="shared" si="38"/>
        <v/>
      </c>
      <c r="U429" s="123" t="str">
        <f t="shared" si="39"/>
        <v/>
      </c>
      <c r="V429" s="124" t="str">
        <f t="shared" si="40"/>
        <v/>
      </c>
      <c r="W429" s="121" t="str">
        <f t="shared" si="41"/>
        <v/>
      </c>
      <c r="X429" s="201" t="str" cm="1">
        <f t="array" ref="X429">IFERROR(_xlfn.IFS(L429=1,MIN(Q429,V429),L429=2,MIN(Q429,V429,W429),L429=4,MIN(MIN(Q429,V429)*K429,W429),L429=6,MIN(MIN(Q429,V429)*1/2,W429)),"")</f>
        <v/>
      </c>
      <c r="Y429" s="202" t="str" cm="1">
        <f t="array" ref="Y429">IFERROR(ROUNDDOWN(_xlfn.IFS(OR(L429=1,L429=2),X429*K429,L429=4,X429,L429=6,X429*2/3),-3),"")</f>
        <v/>
      </c>
      <c r="Z429" s="126"/>
      <c r="AA429" s="127"/>
      <c r="AB429" s="124" t="str">
        <f>IFERROR(ROUNDDOWN(IF(#REF!=1,X429*K429,IF(#REF!=2,X429*K429,IF(#REF!=3,X429*2/3,IF(#REF!=4,X429,IF(#REF!=5,X429*1/2,""))))),-3),"")</f>
        <v/>
      </c>
      <c r="AC429" s="124" t="str">
        <f t="shared" si="42"/>
        <v/>
      </c>
      <c r="AD429" s="128"/>
      <c r="AE429" s="129"/>
      <c r="AF429" s="130"/>
      <c r="AG429" s="119"/>
    </row>
    <row r="430" spans="1:33" s="4" customFormat="1" ht="30" hidden="1" customHeight="1" outlineLevel="5" x14ac:dyDescent="0.15">
      <c r="A430" s="114">
        <v>424</v>
      </c>
      <c r="B430" s="115"/>
      <c r="C430" s="116"/>
      <c r="D430" s="115"/>
      <c r="E430" s="117"/>
      <c r="F430" s="115"/>
      <c r="G430" s="115"/>
      <c r="H430" s="115"/>
      <c r="I430" s="118" t="str">
        <f>IFERROR(VLOOKUP(H430,事業区分!$B$9:$C$10,2,FALSE),"")</f>
        <v/>
      </c>
      <c r="J430" s="119"/>
      <c r="K430" s="120" t="str">
        <f>IFERROR(VLOOKUP(I430,補助率!$B$5:$C$5,2,FALSE),"")</f>
        <v/>
      </c>
      <c r="L430" s="120" t="str">
        <f>IFERROR(VLOOKUP(H430,事業区分!$B$9:$H$10,7,FALSE),"")</f>
        <v/>
      </c>
      <c r="M430" s="119"/>
      <c r="N430" s="115"/>
      <c r="O430" s="121"/>
      <c r="P430" s="121"/>
      <c r="Q430" s="122" t="str">
        <f t="shared" si="37"/>
        <v/>
      </c>
      <c r="R430" s="121"/>
      <c r="S430" s="121"/>
      <c r="T430" s="121" t="str">
        <f t="shared" si="38"/>
        <v/>
      </c>
      <c r="U430" s="123" t="str">
        <f t="shared" si="39"/>
        <v/>
      </c>
      <c r="V430" s="124" t="str">
        <f t="shared" si="40"/>
        <v/>
      </c>
      <c r="W430" s="121" t="str">
        <f t="shared" si="41"/>
        <v/>
      </c>
      <c r="X430" s="201" t="str" cm="1">
        <f t="array" ref="X430">IFERROR(_xlfn.IFS(L430=1,MIN(Q430,V430),L430=2,MIN(Q430,V430,W430),L430=4,MIN(MIN(Q430,V430)*K430,W430),L430=6,MIN(MIN(Q430,V430)*1/2,W430)),"")</f>
        <v/>
      </c>
      <c r="Y430" s="202" t="str" cm="1">
        <f t="array" ref="Y430">IFERROR(ROUNDDOWN(_xlfn.IFS(OR(L430=1,L430=2),X430*K430,L430=4,X430,L430=6,X430*2/3),-3),"")</f>
        <v/>
      </c>
      <c r="Z430" s="126"/>
      <c r="AA430" s="127"/>
      <c r="AB430" s="124" t="str">
        <f>IFERROR(ROUNDDOWN(IF(#REF!=1,X430*K430,IF(#REF!=2,X430*K430,IF(#REF!=3,X430*2/3,IF(#REF!=4,X430,IF(#REF!=5,X430*1/2,""))))),-3),"")</f>
        <v/>
      </c>
      <c r="AC430" s="124" t="str">
        <f t="shared" si="42"/>
        <v/>
      </c>
      <c r="AD430" s="128"/>
      <c r="AE430" s="129"/>
      <c r="AF430" s="130"/>
      <c r="AG430" s="119"/>
    </row>
    <row r="431" spans="1:33" s="4" customFormat="1" ht="30" hidden="1" customHeight="1" outlineLevel="5" x14ac:dyDescent="0.15">
      <c r="A431" s="114">
        <v>425</v>
      </c>
      <c r="B431" s="115"/>
      <c r="C431" s="116"/>
      <c r="D431" s="115"/>
      <c r="E431" s="117"/>
      <c r="F431" s="115"/>
      <c r="G431" s="115"/>
      <c r="H431" s="115"/>
      <c r="I431" s="118" t="str">
        <f>IFERROR(VLOOKUP(H431,事業区分!$B$9:$C$10,2,FALSE),"")</f>
        <v/>
      </c>
      <c r="J431" s="119"/>
      <c r="K431" s="120" t="str">
        <f>IFERROR(VLOOKUP(I431,補助率!$B$5:$C$5,2,FALSE),"")</f>
        <v/>
      </c>
      <c r="L431" s="120" t="str">
        <f>IFERROR(VLOOKUP(H431,事業区分!$B$9:$H$10,7,FALSE),"")</f>
        <v/>
      </c>
      <c r="M431" s="119"/>
      <c r="N431" s="115"/>
      <c r="O431" s="121"/>
      <c r="P431" s="121"/>
      <c r="Q431" s="122" t="str">
        <f t="shared" si="37"/>
        <v/>
      </c>
      <c r="R431" s="121"/>
      <c r="S431" s="121"/>
      <c r="T431" s="121" t="str">
        <f t="shared" si="38"/>
        <v/>
      </c>
      <c r="U431" s="123" t="str">
        <f t="shared" si="39"/>
        <v/>
      </c>
      <c r="V431" s="124" t="str">
        <f t="shared" si="40"/>
        <v/>
      </c>
      <c r="W431" s="121" t="str">
        <f t="shared" si="41"/>
        <v/>
      </c>
      <c r="X431" s="201" t="str" cm="1">
        <f t="array" ref="X431">IFERROR(_xlfn.IFS(L431=1,MIN(Q431,V431),L431=2,MIN(Q431,V431,W431),L431=4,MIN(MIN(Q431,V431)*K431,W431),L431=6,MIN(MIN(Q431,V431)*1/2,W431)),"")</f>
        <v/>
      </c>
      <c r="Y431" s="202" t="str" cm="1">
        <f t="array" ref="Y431">IFERROR(ROUNDDOWN(_xlfn.IFS(OR(L431=1,L431=2),X431*K431,L431=4,X431,L431=6,X431*2/3),-3),"")</f>
        <v/>
      </c>
      <c r="Z431" s="126"/>
      <c r="AA431" s="127"/>
      <c r="AB431" s="124" t="str">
        <f>IFERROR(ROUNDDOWN(IF(#REF!=1,X431*K431,IF(#REF!=2,X431*K431,IF(#REF!=3,X431*2/3,IF(#REF!=4,X431,IF(#REF!=5,X431*1/2,""))))),-3),"")</f>
        <v/>
      </c>
      <c r="AC431" s="124" t="str">
        <f t="shared" si="42"/>
        <v/>
      </c>
      <c r="AD431" s="128"/>
      <c r="AE431" s="129"/>
      <c r="AF431" s="130"/>
      <c r="AG431" s="119"/>
    </row>
    <row r="432" spans="1:33" s="4" customFormat="1" ht="30" hidden="1" customHeight="1" outlineLevel="5" x14ac:dyDescent="0.15">
      <c r="A432" s="114">
        <v>426</v>
      </c>
      <c r="B432" s="115"/>
      <c r="C432" s="116"/>
      <c r="D432" s="115"/>
      <c r="E432" s="117"/>
      <c r="F432" s="115"/>
      <c r="G432" s="115"/>
      <c r="H432" s="115"/>
      <c r="I432" s="118" t="str">
        <f>IFERROR(VLOOKUP(H432,事業区分!$B$9:$C$10,2,FALSE),"")</f>
        <v/>
      </c>
      <c r="J432" s="119"/>
      <c r="K432" s="120" t="str">
        <f>IFERROR(VLOOKUP(I432,補助率!$B$5:$C$5,2,FALSE),"")</f>
        <v/>
      </c>
      <c r="L432" s="120" t="str">
        <f>IFERROR(VLOOKUP(H432,事業区分!$B$9:$H$10,7,FALSE),"")</f>
        <v/>
      </c>
      <c r="M432" s="119"/>
      <c r="N432" s="115"/>
      <c r="O432" s="121"/>
      <c r="P432" s="121"/>
      <c r="Q432" s="122" t="str">
        <f t="shared" si="37"/>
        <v/>
      </c>
      <c r="R432" s="121"/>
      <c r="S432" s="121"/>
      <c r="T432" s="121" t="str">
        <f t="shared" si="38"/>
        <v/>
      </c>
      <c r="U432" s="123" t="str">
        <f t="shared" si="39"/>
        <v/>
      </c>
      <c r="V432" s="124" t="str">
        <f t="shared" si="40"/>
        <v/>
      </c>
      <c r="W432" s="121" t="str">
        <f t="shared" si="41"/>
        <v/>
      </c>
      <c r="X432" s="201" t="str" cm="1">
        <f t="array" ref="X432">IFERROR(_xlfn.IFS(L432=1,MIN(Q432,V432),L432=2,MIN(Q432,V432,W432),L432=4,MIN(MIN(Q432,V432)*K432,W432),L432=6,MIN(MIN(Q432,V432)*1/2,W432)),"")</f>
        <v/>
      </c>
      <c r="Y432" s="202" t="str" cm="1">
        <f t="array" ref="Y432">IFERROR(ROUNDDOWN(_xlfn.IFS(OR(L432=1,L432=2),X432*K432,L432=4,X432,L432=6,X432*2/3),-3),"")</f>
        <v/>
      </c>
      <c r="Z432" s="126"/>
      <c r="AA432" s="127"/>
      <c r="AB432" s="124" t="str">
        <f>IFERROR(ROUNDDOWN(IF(#REF!=1,X432*K432,IF(#REF!=2,X432*K432,IF(#REF!=3,X432*2/3,IF(#REF!=4,X432,IF(#REF!=5,X432*1/2,""))))),-3),"")</f>
        <v/>
      </c>
      <c r="AC432" s="124" t="str">
        <f t="shared" si="42"/>
        <v/>
      </c>
      <c r="AD432" s="128"/>
      <c r="AE432" s="129"/>
      <c r="AF432" s="130"/>
      <c r="AG432" s="119"/>
    </row>
    <row r="433" spans="1:33" s="4" customFormat="1" ht="30" hidden="1" customHeight="1" outlineLevel="5" x14ac:dyDescent="0.15">
      <c r="A433" s="114">
        <v>427</v>
      </c>
      <c r="B433" s="115"/>
      <c r="C433" s="116"/>
      <c r="D433" s="115"/>
      <c r="E433" s="117"/>
      <c r="F433" s="115"/>
      <c r="G433" s="115"/>
      <c r="H433" s="115"/>
      <c r="I433" s="118" t="str">
        <f>IFERROR(VLOOKUP(H433,事業区分!$B$9:$C$10,2,FALSE),"")</f>
        <v/>
      </c>
      <c r="J433" s="119"/>
      <c r="K433" s="120" t="str">
        <f>IFERROR(VLOOKUP(I433,補助率!$B$5:$C$5,2,FALSE),"")</f>
        <v/>
      </c>
      <c r="L433" s="120" t="str">
        <f>IFERROR(VLOOKUP(H433,事業区分!$B$9:$H$10,7,FALSE),"")</f>
        <v/>
      </c>
      <c r="M433" s="119"/>
      <c r="N433" s="115"/>
      <c r="O433" s="121"/>
      <c r="P433" s="121"/>
      <c r="Q433" s="122" t="str">
        <f t="shared" si="37"/>
        <v/>
      </c>
      <c r="R433" s="121"/>
      <c r="S433" s="121"/>
      <c r="T433" s="121" t="str">
        <f t="shared" si="38"/>
        <v/>
      </c>
      <c r="U433" s="123" t="str">
        <f t="shared" si="39"/>
        <v/>
      </c>
      <c r="V433" s="124" t="str">
        <f t="shared" si="40"/>
        <v/>
      </c>
      <c r="W433" s="121" t="str">
        <f t="shared" si="41"/>
        <v/>
      </c>
      <c r="X433" s="201" t="str" cm="1">
        <f t="array" ref="X433">IFERROR(_xlfn.IFS(L433=1,MIN(Q433,V433),L433=2,MIN(Q433,V433,W433),L433=4,MIN(MIN(Q433,V433)*K433,W433),L433=6,MIN(MIN(Q433,V433)*1/2,W433)),"")</f>
        <v/>
      </c>
      <c r="Y433" s="202" t="str" cm="1">
        <f t="array" ref="Y433">IFERROR(ROUNDDOWN(_xlfn.IFS(OR(L433=1,L433=2),X433*K433,L433=4,X433,L433=6,X433*2/3),-3),"")</f>
        <v/>
      </c>
      <c r="Z433" s="126"/>
      <c r="AA433" s="127"/>
      <c r="AB433" s="124" t="str">
        <f>IFERROR(ROUNDDOWN(IF(#REF!=1,X433*K433,IF(#REF!=2,X433*K433,IF(#REF!=3,X433*2/3,IF(#REF!=4,X433,IF(#REF!=5,X433*1/2,""))))),-3),"")</f>
        <v/>
      </c>
      <c r="AC433" s="124" t="str">
        <f t="shared" si="42"/>
        <v/>
      </c>
      <c r="AD433" s="128"/>
      <c r="AE433" s="129"/>
      <c r="AF433" s="130"/>
      <c r="AG433" s="119"/>
    </row>
    <row r="434" spans="1:33" s="4" customFormat="1" ht="30" hidden="1" customHeight="1" outlineLevel="5" x14ac:dyDescent="0.15">
      <c r="A434" s="114">
        <v>428</v>
      </c>
      <c r="B434" s="115"/>
      <c r="C434" s="116"/>
      <c r="D434" s="115"/>
      <c r="E434" s="117"/>
      <c r="F434" s="115"/>
      <c r="G434" s="115"/>
      <c r="H434" s="115"/>
      <c r="I434" s="118" t="str">
        <f>IFERROR(VLOOKUP(H434,事業区分!$B$9:$C$10,2,FALSE),"")</f>
        <v/>
      </c>
      <c r="J434" s="119"/>
      <c r="K434" s="120" t="str">
        <f>IFERROR(VLOOKUP(I434,補助率!$B$5:$C$5,2,FALSE),"")</f>
        <v/>
      </c>
      <c r="L434" s="120" t="str">
        <f>IFERROR(VLOOKUP(H434,事業区分!$B$9:$H$10,7,FALSE),"")</f>
        <v/>
      </c>
      <c r="M434" s="119"/>
      <c r="N434" s="115"/>
      <c r="O434" s="121"/>
      <c r="P434" s="121"/>
      <c r="Q434" s="122" t="str">
        <f t="shared" si="37"/>
        <v/>
      </c>
      <c r="R434" s="121"/>
      <c r="S434" s="121"/>
      <c r="T434" s="121" t="str">
        <f t="shared" si="38"/>
        <v/>
      </c>
      <c r="U434" s="123" t="str">
        <f t="shared" si="39"/>
        <v/>
      </c>
      <c r="V434" s="124" t="str">
        <f t="shared" si="40"/>
        <v/>
      </c>
      <c r="W434" s="121" t="str">
        <f t="shared" si="41"/>
        <v/>
      </c>
      <c r="X434" s="201" t="str" cm="1">
        <f t="array" ref="X434">IFERROR(_xlfn.IFS(L434=1,MIN(Q434,V434),L434=2,MIN(Q434,V434,W434),L434=4,MIN(MIN(Q434,V434)*K434,W434),L434=6,MIN(MIN(Q434,V434)*1/2,W434)),"")</f>
        <v/>
      </c>
      <c r="Y434" s="202" t="str" cm="1">
        <f t="array" ref="Y434">IFERROR(ROUNDDOWN(_xlfn.IFS(OR(L434=1,L434=2),X434*K434,L434=4,X434,L434=6,X434*2/3),-3),"")</f>
        <v/>
      </c>
      <c r="Z434" s="126"/>
      <c r="AA434" s="127"/>
      <c r="AB434" s="124" t="str">
        <f>IFERROR(ROUNDDOWN(IF(#REF!=1,X434*K434,IF(#REF!=2,X434*K434,IF(#REF!=3,X434*2/3,IF(#REF!=4,X434,IF(#REF!=5,X434*1/2,""))))),-3),"")</f>
        <v/>
      </c>
      <c r="AC434" s="124" t="str">
        <f t="shared" si="42"/>
        <v/>
      </c>
      <c r="AD434" s="128"/>
      <c r="AE434" s="129"/>
      <c r="AF434" s="130"/>
      <c r="AG434" s="119"/>
    </row>
    <row r="435" spans="1:33" s="4" customFormat="1" ht="30" hidden="1" customHeight="1" outlineLevel="5" x14ac:dyDescent="0.15">
      <c r="A435" s="114">
        <v>429</v>
      </c>
      <c r="B435" s="115"/>
      <c r="C435" s="116"/>
      <c r="D435" s="115"/>
      <c r="E435" s="117"/>
      <c r="F435" s="115"/>
      <c r="G435" s="115"/>
      <c r="H435" s="115"/>
      <c r="I435" s="118" t="str">
        <f>IFERROR(VLOOKUP(H435,事業区分!$B$9:$C$10,2,FALSE),"")</f>
        <v/>
      </c>
      <c r="J435" s="119"/>
      <c r="K435" s="120" t="str">
        <f>IFERROR(VLOOKUP(I435,補助率!$B$5:$C$5,2,FALSE),"")</f>
        <v/>
      </c>
      <c r="L435" s="120" t="str">
        <f>IFERROR(VLOOKUP(H435,事業区分!$B$9:$H$10,7,FALSE),"")</f>
        <v/>
      </c>
      <c r="M435" s="119"/>
      <c r="N435" s="115"/>
      <c r="O435" s="121"/>
      <c r="P435" s="121"/>
      <c r="Q435" s="122" t="str">
        <f t="shared" si="37"/>
        <v/>
      </c>
      <c r="R435" s="121"/>
      <c r="S435" s="121"/>
      <c r="T435" s="121" t="str">
        <f t="shared" si="38"/>
        <v/>
      </c>
      <c r="U435" s="123" t="str">
        <f t="shared" si="39"/>
        <v/>
      </c>
      <c r="V435" s="124" t="str">
        <f t="shared" si="40"/>
        <v/>
      </c>
      <c r="W435" s="121" t="str">
        <f t="shared" si="41"/>
        <v/>
      </c>
      <c r="X435" s="201" t="str" cm="1">
        <f t="array" ref="X435">IFERROR(_xlfn.IFS(L435=1,MIN(Q435,V435),L435=2,MIN(Q435,V435,W435),L435=4,MIN(MIN(Q435,V435)*K435,W435),L435=6,MIN(MIN(Q435,V435)*1/2,W435)),"")</f>
        <v/>
      </c>
      <c r="Y435" s="202" t="str" cm="1">
        <f t="array" ref="Y435">IFERROR(ROUNDDOWN(_xlfn.IFS(OR(L435=1,L435=2),X435*K435,L435=4,X435,L435=6,X435*2/3),-3),"")</f>
        <v/>
      </c>
      <c r="Z435" s="126"/>
      <c r="AA435" s="127"/>
      <c r="AB435" s="124" t="str">
        <f>IFERROR(ROUNDDOWN(IF(#REF!=1,X435*K435,IF(#REF!=2,X435*K435,IF(#REF!=3,X435*2/3,IF(#REF!=4,X435,IF(#REF!=5,X435*1/2,""))))),-3),"")</f>
        <v/>
      </c>
      <c r="AC435" s="124" t="str">
        <f t="shared" si="42"/>
        <v/>
      </c>
      <c r="AD435" s="128"/>
      <c r="AE435" s="129"/>
      <c r="AF435" s="130"/>
      <c r="AG435" s="119"/>
    </row>
    <row r="436" spans="1:33" s="4" customFormat="1" ht="30" hidden="1" customHeight="1" outlineLevel="5" x14ac:dyDescent="0.15">
      <c r="A436" s="114">
        <v>430</v>
      </c>
      <c r="B436" s="115"/>
      <c r="C436" s="116"/>
      <c r="D436" s="115"/>
      <c r="E436" s="117"/>
      <c r="F436" s="115"/>
      <c r="G436" s="115"/>
      <c r="H436" s="115"/>
      <c r="I436" s="118" t="str">
        <f>IFERROR(VLOOKUP(H436,事業区分!$B$9:$C$10,2,FALSE),"")</f>
        <v/>
      </c>
      <c r="J436" s="119"/>
      <c r="K436" s="120" t="str">
        <f>IFERROR(VLOOKUP(I436,補助率!$B$5:$C$5,2,FALSE),"")</f>
        <v/>
      </c>
      <c r="L436" s="120" t="str">
        <f>IFERROR(VLOOKUP(H436,事業区分!$B$9:$H$10,7,FALSE),"")</f>
        <v/>
      </c>
      <c r="M436" s="119"/>
      <c r="N436" s="115"/>
      <c r="O436" s="121"/>
      <c r="P436" s="121"/>
      <c r="Q436" s="122" t="str">
        <f t="shared" si="37"/>
        <v/>
      </c>
      <c r="R436" s="121"/>
      <c r="S436" s="121"/>
      <c r="T436" s="121" t="str">
        <f t="shared" si="38"/>
        <v/>
      </c>
      <c r="U436" s="123" t="str">
        <f t="shared" si="39"/>
        <v/>
      </c>
      <c r="V436" s="124" t="str">
        <f t="shared" si="40"/>
        <v/>
      </c>
      <c r="W436" s="121" t="str">
        <f t="shared" si="41"/>
        <v/>
      </c>
      <c r="X436" s="201" t="str" cm="1">
        <f t="array" ref="X436">IFERROR(_xlfn.IFS(L436=1,MIN(Q436,V436),L436=2,MIN(Q436,V436,W436),L436=4,MIN(MIN(Q436,V436)*K436,W436),L436=6,MIN(MIN(Q436,V436)*1/2,W436)),"")</f>
        <v/>
      </c>
      <c r="Y436" s="202" t="str" cm="1">
        <f t="array" ref="Y436">IFERROR(ROUNDDOWN(_xlfn.IFS(OR(L436=1,L436=2),X436*K436,L436=4,X436,L436=6,X436*2/3),-3),"")</f>
        <v/>
      </c>
      <c r="Z436" s="126"/>
      <c r="AA436" s="127"/>
      <c r="AB436" s="124" t="str">
        <f>IFERROR(ROUNDDOWN(IF(#REF!=1,X436*K436,IF(#REF!=2,X436*K436,IF(#REF!=3,X436*2/3,IF(#REF!=4,X436,IF(#REF!=5,X436*1/2,""))))),-3),"")</f>
        <v/>
      </c>
      <c r="AC436" s="124" t="str">
        <f t="shared" si="42"/>
        <v/>
      </c>
      <c r="AD436" s="128"/>
      <c r="AE436" s="129"/>
      <c r="AF436" s="130"/>
      <c r="AG436" s="119"/>
    </row>
    <row r="437" spans="1:33" s="4" customFormat="1" ht="30" hidden="1" customHeight="1" outlineLevel="5" x14ac:dyDescent="0.15">
      <c r="A437" s="114">
        <v>431</v>
      </c>
      <c r="B437" s="115"/>
      <c r="C437" s="116"/>
      <c r="D437" s="115"/>
      <c r="E437" s="117"/>
      <c r="F437" s="115"/>
      <c r="G437" s="115"/>
      <c r="H437" s="115"/>
      <c r="I437" s="118" t="str">
        <f>IFERROR(VLOOKUP(H437,事業区分!$B$9:$C$10,2,FALSE),"")</f>
        <v/>
      </c>
      <c r="J437" s="119"/>
      <c r="K437" s="120" t="str">
        <f>IFERROR(VLOOKUP(I437,補助率!$B$5:$C$5,2,FALSE),"")</f>
        <v/>
      </c>
      <c r="L437" s="120" t="str">
        <f>IFERROR(VLOOKUP(H437,事業区分!$B$9:$H$10,7,FALSE),"")</f>
        <v/>
      </c>
      <c r="M437" s="119"/>
      <c r="N437" s="115"/>
      <c r="O437" s="121"/>
      <c r="P437" s="121"/>
      <c r="Q437" s="122" t="str">
        <f t="shared" si="37"/>
        <v/>
      </c>
      <c r="R437" s="121"/>
      <c r="S437" s="121"/>
      <c r="T437" s="121" t="str">
        <f t="shared" si="38"/>
        <v/>
      </c>
      <c r="U437" s="123" t="str">
        <f t="shared" si="39"/>
        <v/>
      </c>
      <c r="V437" s="124" t="str">
        <f t="shared" si="40"/>
        <v/>
      </c>
      <c r="W437" s="121" t="str">
        <f t="shared" si="41"/>
        <v/>
      </c>
      <c r="X437" s="201" t="str" cm="1">
        <f t="array" ref="X437">IFERROR(_xlfn.IFS(L437=1,MIN(Q437,V437),L437=2,MIN(Q437,V437,W437),L437=4,MIN(MIN(Q437,V437)*K437,W437),L437=6,MIN(MIN(Q437,V437)*1/2,W437)),"")</f>
        <v/>
      </c>
      <c r="Y437" s="202" t="str" cm="1">
        <f t="array" ref="Y437">IFERROR(ROUNDDOWN(_xlfn.IFS(OR(L437=1,L437=2),X437*K437,L437=4,X437,L437=6,X437*2/3),-3),"")</f>
        <v/>
      </c>
      <c r="Z437" s="126"/>
      <c r="AA437" s="127"/>
      <c r="AB437" s="124" t="str">
        <f>IFERROR(ROUNDDOWN(IF(#REF!=1,X437*K437,IF(#REF!=2,X437*K437,IF(#REF!=3,X437*2/3,IF(#REF!=4,X437,IF(#REF!=5,X437*1/2,""))))),-3),"")</f>
        <v/>
      </c>
      <c r="AC437" s="124" t="str">
        <f t="shared" si="42"/>
        <v/>
      </c>
      <c r="AD437" s="128"/>
      <c r="AE437" s="129"/>
      <c r="AF437" s="130"/>
      <c r="AG437" s="119"/>
    </row>
    <row r="438" spans="1:33" s="4" customFormat="1" ht="30" hidden="1" customHeight="1" outlineLevel="5" x14ac:dyDescent="0.15">
      <c r="A438" s="114">
        <v>432</v>
      </c>
      <c r="B438" s="115"/>
      <c r="C438" s="116"/>
      <c r="D438" s="115"/>
      <c r="E438" s="117"/>
      <c r="F438" s="115"/>
      <c r="G438" s="115"/>
      <c r="H438" s="115"/>
      <c r="I438" s="118" t="str">
        <f>IFERROR(VLOOKUP(H438,事業区分!$B$9:$C$10,2,FALSE),"")</f>
        <v/>
      </c>
      <c r="J438" s="119"/>
      <c r="K438" s="120" t="str">
        <f>IFERROR(VLOOKUP(I438,補助率!$B$5:$C$5,2,FALSE),"")</f>
        <v/>
      </c>
      <c r="L438" s="120" t="str">
        <f>IFERROR(VLOOKUP(H438,事業区分!$B$9:$H$10,7,FALSE),"")</f>
        <v/>
      </c>
      <c r="M438" s="119"/>
      <c r="N438" s="115"/>
      <c r="O438" s="121"/>
      <c r="P438" s="121"/>
      <c r="Q438" s="122" t="str">
        <f t="shared" si="37"/>
        <v/>
      </c>
      <c r="R438" s="121"/>
      <c r="S438" s="121"/>
      <c r="T438" s="121" t="str">
        <f t="shared" si="38"/>
        <v/>
      </c>
      <c r="U438" s="123" t="str">
        <f t="shared" si="39"/>
        <v/>
      </c>
      <c r="V438" s="124" t="str">
        <f t="shared" si="40"/>
        <v/>
      </c>
      <c r="W438" s="121" t="str">
        <f t="shared" si="41"/>
        <v/>
      </c>
      <c r="X438" s="201" t="str" cm="1">
        <f t="array" ref="X438">IFERROR(_xlfn.IFS(L438=1,MIN(Q438,V438),L438=2,MIN(Q438,V438,W438),L438=4,MIN(MIN(Q438,V438)*K438,W438),L438=6,MIN(MIN(Q438,V438)*1/2,W438)),"")</f>
        <v/>
      </c>
      <c r="Y438" s="202" t="str" cm="1">
        <f t="array" ref="Y438">IFERROR(ROUNDDOWN(_xlfn.IFS(OR(L438=1,L438=2),X438*K438,L438=4,X438,L438=6,X438*2/3),-3),"")</f>
        <v/>
      </c>
      <c r="Z438" s="126"/>
      <c r="AA438" s="127"/>
      <c r="AB438" s="124" t="str">
        <f>IFERROR(ROUNDDOWN(IF(#REF!=1,X438*K438,IF(#REF!=2,X438*K438,IF(#REF!=3,X438*2/3,IF(#REF!=4,X438,IF(#REF!=5,X438*1/2,""))))),-3),"")</f>
        <v/>
      </c>
      <c r="AC438" s="124" t="str">
        <f t="shared" si="42"/>
        <v/>
      </c>
      <c r="AD438" s="128"/>
      <c r="AE438" s="129"/>
      <c r="AF438" s="130"/>
      <c r="AG438" s="119"/>
    </row>
    <row r="439" spans="1:33" s="4" customFormat="1" ht="30" hidden="1" customHeight="1" outlineLevel="5" x14ac:dyDescent="0.15">
      <c r="A439" s="114">
        <v>433</v>
      </c>
      <c r="B439" s="115"/>
      <c r="C439" s="116"/>
      <c r="D439" s="115"/>
      <c r="E439" s="117"/>
      <c r="F439" s="115"/>
      <c r="G439" s="115"/>
      <c r="H439" s="115"/>
      <c r="I439" s="118" t="str">
        <f>IFERROR(VLOOKUP(H439,事業区分!$B$9:$C$10,2,FALSE),"")</f>
        <v/>
      </c>
      <c r="J439" s="119"/>
      <c r="K439" s="120" t="str">
        <f>IFERROR(VLOOKUP(I439,補助率!$B$5:$C$5,2,FALSE),"")</f>
        <v/>
      </c>
      <c r="L439" s="120" t="str">
        <f>IFERROR(VLOOKUP(H439,事業区分!$B$9:$H$10,7,FALSE),"")</f>
        <v/>
      </c>
      <c r="M439" s="119"/>
      <c r="N439" s="115"/>
      <c r="O439" s="121"/>
      <c r="P439" s="121"/>
      <c r="Q439" s="122" t="str">
        <f t="shared" si="37"/>
        <v/>
      </c>
      <c r="R439" s="121"/>
      <c r="S439" s="121"/>
      <c r="T439" s="121" t="str">
        <f t="shared" si="38"/>
        <v/>
      </c>
      <c r="U439" s="123" t="str">
        <f t="shared" si="39"/>
        <v/>
      </c>
      <c r="V439" s="124" t="str">
        <f t="shared" si="40"/>
        <v/>
      </c>
      <c r="W439" s="121" t="str">
        <f t="shared" si="41"/>
        <v/>
      </c>
      <c r="X439" s="201" t="str" cm="1">
        <f t="array" ref="X439">IFERROR(_xlfn.IFS(L439=1,MIN(Q439,V439),L439=2,MIN(Q439,V439,W439),L439=4,MIN(MIN(Q439,V439)*K439,W439),L439=6,MIN(MIN(Q439,V439)*1/2,W439)),"")</f>
        <v/>
      </c>
      <c r="Y439" s="202" t="str" cm="1">
        <f t="array" ref="Y439">IFERROR(ROUNDDOWN(_xlfn.IFS(OR(L439=1,L439=2),X439*K439,L439=4,X439,L439=6,X439*2/3),-3),"")</f>
        <v/>
      </c>
      <c r="Z439" s="126"/>
      <c r="AA439" s="127"/>
      <c r="AB439" s="124" t="str">
        <f>IFERROR(ROUNDDOWN(IF(#REF!=1,X439*K439,IF(#REF!=2,X439*K439,IF(#REF!=3,X439*2/3,IF(#REF!=4,X439,IF(#REF!=5,X439*1/2,""))))),-3),"")</f>
        <v/>
      </c>
      <c r="AC439" s="124" t="str">
        <f t="shared" si="42"/>
        <v/>
      </c>
      <c r="AD439" s="128"/>
      <c r="AE439" s="129"/>
      <c r="AF439" s="130"/>
      <c r="AG439" s="119"/>
    </row>
    <row r="440" spans="1:33" s="4" customFormat="1" ht="30" hidden="1" customHeight="1" outlineLevel="5" x14ac:dyDescent="0.15">
      <c r="A440" s="114">
        <v>434</v>
      </c>
      <c r="B440" s="115"/>
      <c r="C440" s="116"/>
      <c r="D440" s="115"/>
      <c r="E440" s="117"/>
      <c r="F440" s="115"/>
      <c r="G440" s="115"/>
      <c r="H440" s="115"/>
      <c r="I440" s="118" t="str">
        <f>IFERROR(VLOOKUP(H440,事業区分!$B$9:$C$10,2,FALSE),"")</f>
        <v/>
      </c>
      <c r="J440" s="119"/>
      <c r="K440" s="120" t="str">
        <f>IFERROR(VLOOKUP(I440,補助率!$B$5:$C$5,2,FALSE),"")</f>
        <v/>
      </c>
      <c r="L440" s="120" t="str">
        <f>IFERROR(VLOOKUP(H440,事業区分!$B$9:$H$10,7,FALSE),"")</f>
        <v/>
      </c>
      <c r="M440" s="119"/>
      <c r="N440" s="115"/>
      <c r="O440" s="121"/>
      <c r="P440" s="121"/>
      <c r="Q440" s="122" t="str">
        <f t="shared" si="37"/>
        <v/>
      </c>
      <c r="R440" s="121"/>
      <c r="S440" s="121"/>
      <c r="T440" s="121" t="str">
        <f t="shared" si="38"/>
        <v/>
      </c>
      <c r="U440" s="123" t="str">
        <f t="shared" si="39"/>
        <v/>
      </c>
      <c r="V440" s="124" t="str">
        <f t="shared" si="40"/>
        <v/>
      </c>
      <c r="W440" s="121" t="str">
        <f t="shared" si="41"/>
        <v/>
      </c>
      <c r="X440" s="201" t="str" cm="1">
        <f t="array" ref="X440">IFERROR(_xlfn.IFS(L440=1,MIN(Q440,V440),L440=2,MIN(Q440,V440,W440),L440=4,MIN(MIN(Q440,V440)*K440,W440),L440=6,MIN(MIN(Q440,V440)*1/2,W440)),"")</f>
        <v/>
      </c>
      <c r="Y440" s="202" t="str" cm="1">
        <f t="array" ref="Y440">IFERROR(ROUNDDOWN(_xlfn.IFS(OR(L440=1,L440=2),X440*K440,L440=4,X440,L440=6,X440*2/3),-3),"")</f>
        <v/>
      </c>
      <c r="Z440" s="126"/>
      <c r="AA440" s="127"/>
      <c r="AB440" s="124" t="str">
        <f>IFERROR(ROUNDDOWN(IF(#REF!=1,X440*K440,IF(#REF!=2,X440*K440,IF(#REF!=3,X440*2/3,IF(#REF!=4,X440,IF(#REF!=5,X440*1/2,""))))),-3),"")</f>
        <v/>
      </c>
      <c r="AC440" s="124" t="str">
        <f t="shared" si="42"/>
        <v/>
      </c>
      <c r="AD440" s="128"/>
      <c r="AE440" s="129"/>
      <c r="AF440" s="130"/>
      <c r="AG440" s="119"/>
    </row>
    <row r="441" spans="1:33" s="4" customFormat="1" ht="30" hidden="1" customHeight="1" outlineLevel="5" x14ac:dyDescent="0.15">
      <c r="A441" s="114">
        <v>435</v>
      </c>
      <c r="B441" s="115"/>
      <c r="C441" s="116"/>
      <c r="D441" s="115"/>
      <c r="E441" s="117"/>
      <c r="F441" s="115"/>
      <c r="G441" s="115"/>
      <c r="H441" s="115"/>
      <c r="I441" s="118" t="str">
        <f>IFERROR(VLOOKUP(H441,事業区分!$B$9:$C$10,2,FALSE),"")</f>
        <v/>
      </c>
      <c r="J441" s="119"/>
      <c r="K441" s="120" t="str">
        <f>IFERROR(VLOOKUP(I441,補助率!$B$5:$C$5,2,FALSE),"")</f>
        <v/>
      </c>
      <c r="L441" s="120" t="str">
        <f>IFERROR(VLOOKUP(H441,事業区分!$B$9:$H$10,7,FALSE),"")</f>
        <v/>
      </c>
      <c r="M441" s="119"/>
      <c r="N441" s="115"/>
      <c r="O441" s="121"/>
      <c r="P441" s="121"/>
      <c r="Q441" s="122" t="str">
        <f t="shared" si="37"/>
        <v/>
      </c>
      <c r="R441" s="121"/>
      <c r="S441" s="121"/>
      <c r="T441" s="121" t="str">
        <f t="shared" si="38"/>
        <v/>
      </c>
      <c r="U441" s="123" t="str">
        <f t="shared" si="39"/>
        <v/>
      </c>
      <c r="V441" s="124" t="str">
        <f t="shared" si="40"/>
        <v/>
      </c>
      <c r="W441" s="121" t="str">
        <f t="shared" si="41"/>
        <v/>
      </c>
      <c r="X441" s="201" t="str" cm="1">
        <f t="array" ref="X441">IFERROR(_xlfn.IFS(L441=1,MIN(Q441,V441),L441=2,MIN(Q441,V441,W441),L441=4,MIN(MIN(Q441,V441)*K441,W441),L441=6,MIN(MIN(Q441,V441)*1/2,W441)),"")</f>
        <v/>
      </c>
      <c r="Y441" s="202" t="str" cm="1">
        <f t="array" ref="Y441">IFERROR(ROUNDDOWN(_xlfn.IFS(OR(L441=1,L441=2),X441*K441,L441=4,X441,L441=6,X441*2/3),-3),"")</f>
        <v/>
      </c>
      <c r="Z441" s="126"/>
      <c r="AA441" s="127"/>
      <c r="AB441" s="124" t="str">
        <f>IFERROR(ROUNDDOWN(IF(#REF!=1,X441*K441,IF(#REF!=2,X441*K441,IF(#REF!=3,X441*2/3,IF(#REF!=4,X441,IF(#REF!=5,X441*1/2,""))))),-3),"")</f>
        <v/>
      </c>
      <c r="AC441" s="124" t="str">
        <f t="shared" si="42"/>
        <v/>
      </c>
      <c r="AD441" s="128"/>
      <c r="AE441" s="129"/>
      <c r="AF441" s="130"/>
      <c r="AG441" s="119"/>
    </row>
    <row r="442" spans="1:33" s="4" customFormat="1" ht="30" hidden="1" customHeight="1" outlineLevel="5" x14ac:dyDescent="0.15">
      <c r="A442" s="114">
        <v>436</v>
      </c>
      <c r="B442" s="115"/>
      <c r="C442" s="116"/>
      <c r="D442" s="115"/>
      <c r="E442" s="117"/>
      <c r="F442" s="115"/>
      <c r="G442" s="115"/>
      <c r="H442" s="115"/>
      <c r="I442" s="118" t="str">
        <f>IFERROR(VLOOKUP(H442,事業区分!$B$9:$C$10,2,FALSE),"")</f>
        <v/>
      </c>
      <c r="J442" s="119"/>
      <c r="K442" s="120" t="str">
        <f>IFERROR(VLOOKUP(I442,補助率!$B$5:$C$5,2,FALSE),"")</f>
        <v/>
      </c>
      <c r="L442" s="120" t="str">
        <f>IFERROR(VLOOKUP(H442,事業区分!$B$9:$H$10,7,FALSE),"")</f>
        <v/>
      </c>
      <c r="M442" s="119"/>
      <c r="N442" s="115"/>
      <c r="O442" s="121"/>
      <c r="P442" s="121"/>
      <c r="Q442" s="122" t="str">
        <f t="shared" si="37"/>
        <v/>
      </c>
      <c r="R442" s="121"/>
      <c r="S442" s="121"/>
      <c r="T442" s="121" t="str">
        <f t="shared" si="38"/>
        <v/>
      </c>
      <c r="U442" s="123" t="str">
        <f t="shared" si="39"/>
        <v/>
      </c>
      <c r="V442" s="124" t="str">
        <f t="shared" si="40"/>
        <v/>
      </c>
      <c r="W442" s="121" t="str">
        <f t="shared" si="41"/>
        <v/>
      </c>
      <c r="X442" s="201" t="str" cm="1">
        <f t="array" ref="X442">IFERROR(_xlfn.IFS(L442=1,MIN(Q442,V442),L442=2,MIN(Q442,V442,W442),L442=4,MIN(MIN(Q442,V442)*K442,W442),L442=6,MIN(MIN(Q442,V442)*1/2,W442)),"")</f>
        <v/>
      </c>
      <c r="Y442" s="202" t="str" cm="1">
        <f t="array" ref="Y442">IFERROR(ROUNDDOWN(_xlfn.IFS(OR(L442=1,L442=2),X442*K442,L442=4,X442,L442=6,X442*2/3),-3),"")</f>
        <v/>
      </c>
      <c r="Z442" s="126"/>
      <c r="AA442" s="127"/>
      <c r="AB442" s="124" t="str">
        <f>IFERROR(ROUNDDOWN(IF(#REF!=1,X442*K442,IF(#REF!=2,X442*K442,IF(#REF!=3,X442*2/3,IF(#REF!=4,X442,IF(#REF!=5,X442*1/2,""))))),-3),"")</f>
        <v/>
      </c>
      <c r="AC442" s="124" t="str">
        <f t="shared" si="42"/>
        <v/>
      </c>
      <c r="AD442" s="128"/>
      <c r="AE442" s="129"/>
      <c r="AF442" s="130"/>
      <c r="AG442" s="119"/>
    </row>
    <row r="443" spans="1:33" s="4" customFormat="1" ht="30" hidden="1" customHeight="1" outlineLevel="5" x14ac:dyDescent="0.15">
      <c r="A443" s="114">
        <v>437</v>
      </c>
      <c r="B443" s="115"/>
      <c r="C443" s="116"/>
      <c r="D443" s="115"/>
      <c r="E443" s="117"/>
      <c r="F443" s="115"/>
      <c r="G443" s="115"/>
      <c r="H443" s="115"/>
      <c r="I443" s="118" t="str">
        <f>IFERROR(VLOOKUP(H443,事業区分!$B$9:$C$10,2,FALSE),"")</f>
        <v/>
      </c>
      <c r="J443" s="119"/>
      <c r="K443" s="120" t="str">
        <f>IFERROR(VLOOKUP(I443,補助率!$B$5:$C$5,2,FALSE),"")</f>
        <v/>
      </c>
      <c r="L443" s="120" t="str">
        <f>IFERROR(VLOOKUP(H443,事業区分!$B$9:$H$10,7,FALSE),"")</f>
        <v/>
      </c>
      <c r="M443" s="119"/>
      <c r="N443" s="115"/>
      <c r="O443" s="121"/>
      <c r="P443" s="121"/>
      <c r="Q443" s="122" t="str">
        <f t="shared" si="37"/>
        <v/>
      </c>
      <c r="R443" s="121"/>
      <c r="S443" s="121"/>
      <c r="T443" s="121" t="str">
        <f t="shared" si="38"/>
        <v/>
      </c>
      <c r="U443" s="123" t="str">
        <f t="shared" si="39"/>
        <v/>
      </c>
      <c r="V443" s="124" t="str">
        <f t="shared" si="40"/>
        <v/>
      </c>
      <c r="W443" s="121" t="str">
        <f t="shared" si="41"/>
        <v/>
      </c>
      <c r="X443" s="201" t="str" cm="1">
        <f t="array" ref="X443">IFERROR(_xlfn.IFS(L443=1,MIN(Q443,V443),L443=2,MIN(Q443,V443,W443),L443=4,MIN(MIN(Q443,V443)*K443,W443),L443=6,MIN(MIN(Q443,V443)*1/2,W443)),"")</f>
        <v/>
      </c>
      <c r="Y443" s="202" t="str" cm="1">
        <f t="array" ref="Y443">IFERROR(ROUNDDOWN(_xlfn.IFS(OR(L443=1,L443=2),X443*K443,L443=4,X443,L443=6,X443*2/3),-3),"")</f>
        <v/>
      </c>
      <c r="Z443" s="126"/>
      <c r="AA443" s="127"/>
      <c r="AB443" s="124" t="str">
        <f>IFERROR(ROUNDDOWN(IF(#REF!=1,X443*K443,IF(#REF!=2,X443*K443,IF(#REF!=3,X443*2/3,IF(#REF!=4,X443,IF(#REF!=5,X443*1/2,""))))),-3),"")</f>
        <v/>
      </c>
      <c r="AC443" s="124" t="str">
        <f t="shared" si="42"/>
        <v/>
      </c>
      <c r="AD443" s="128"/>
      <c r="AE443" s="129"/>
      <c r="AF443" s="130"/>
      <c r="AG443" s="119"/>
    </row>
    <row r="444" spans="1:33" s="4" customFormat="1" ht="30" hidden="1" customHeight="1" outlineLevel="5" x14ac:dyDescent="0.15">
      <c r="A444" s="114">
        <v>438</v>
      </c>
      <c r="B444" s="115"/>
      <c r="C444" s="116"/>
      <c r="D444" s="115"/>
      <c r="E444" s="117"/>
      <c r="F444" s="115"/>
      <c r="G444" s="115"/>
      <c r="H444" s="115"/>
      <c r="I444" s="118" t="str">
        <f>IFERROR(VLOOKUP(H444,事業区分!$B$9:$C$10,2,FALSE),"")</f>
        <v/>
      </c>
      <c r="J444" s="119"/>
      <c r="K444" s="120" t="str">
        <f>IFERROR(VLOOKUP(I444,補助率!$B$5:$C$5,2,FALSE),"")</f>
        <v/>
      </c>
      <c r="L444" s="120" t="str">
        <f>IFERROR(VLOOKUP(H444,事業区分!$B$9:$H$10,7,FALSE),"")</f>
        <v/>
      </c>
      <c r="M444" s="119"/>
      <c r="N444" s="115"/>
      <c r="O444" s="121"/>
      <c r="P444" s="121"/>
      <c r="Q444" s="122" t="str">
        <f t="shared" si="37"/>
        <v/>
      </c>
      <c r="R444" s="121"/>
      <c r="S444" s="121"/>
      <c r="T444" s="121" t="str">
        <f t="shared" si="38"/>
        <v/>
      </c>
      <c r="U444" s="123" t="str">
        <f t="shared" si="39"/>
        <v/>
      </c>
      <c r="V444" s="124" t="str">
        <f t="shared" si="40"/>
        <v/>
      </c>
      <c r="W444" s="121" t="str">
        <f t="shared" si="41"/>
        <v/>
      </c>
      <c r="X444" s="201" t="str" cm="1">
        <f t="array" ref="X444">IFERROR(_xlfn.IFS(L444=1,MIN(Q444,V444),L444=2,MIN(Q444,V444,W444),L444=4,MIN(MIN(Q444,V444)*K444,W444),L444=6,MIN(MIN(Q444,V444)*1/2,W444)),"")</f>
        <v/>
      </c>
      <c r="Y444" s="202" t="str" cm="1">
        <f t="array" ref="Y444">IFERROR(ROUNDDOWN(_xlfn.IFS(OR(L444=1,L444=2),X444*K444,L444=4,X444,L444=6,X444*2/3),-3),"")</f>
        <v/>
      </c>
      <c r="Z444" s="126"/>
      <c r="AA444" s="127"/>
      <c r="AB444" s="124" t="str">
        <f>IFERROR(ROUNDDOWN(IF(#REF!=1,X444*K444,IF(#REF!=2,X444*K444,IF(#REF!=3,X444*2/3,IF(#REF!=4,X444,IF(#REF!=5,X444*1/2,""))))),-3),"")</f>
        <v/>
      </c>
      <c r="AC444" s="124" t="str">
        <f t="shared" si="42"/>
        <v/>
      </c>
      <c r="AD444" s="128"/>
      <c r="AE444" s="129"/>
      <c r="AF444" s="130"/>
      <c r="AG444" s="119"/>
    </row>
    <row r="445" spans="1:33" s="4" customFormat="1" ht="30" hidden="1" customHeight="1" outlineLevel="5" x14ac:dyDescent="0.15">
      <c r="A445" s="114">
        <v>439</v>
      </c>
      <c r="B445" s="115"/>
      <c r="C445" s="116"/>
      <c r="D445" s="115"/>
      <c r="E445" s="117"/>
      <c r="F445" s="115"/>
      <c r="G445" s="115"/>
      <c r="H445" s="115"/>
      <c r="I445" s="118" t="str">
        <f>IFERROR(VLOOKUP(H445,事業区分!$B$9:$C$10,2,FALSE),"")</f>
        <v/>
      </c>
      <c r="J445" s="119"/>
      <c r="K445" s="120" t="str">
        <f>IFERROR(VLOOKUP(I445,補助率!$B$5:$C$5,2,FALSE),"")</f>
        <v/>
      </c>
      <c r="L445" s="120" t="str">
        <f>IFERROR(VLOOKUP(H445,事業区分!$B$9:$H$10,7,FALSE),"")</f>
        <v/>
      </c>
      <c r="M445" s="119"/>
      <c r="N445" s="115"/>
      <c r="O445" s="121"/>
      <c r="P445" s="121"/>
      <c r="Q445" s="122" t="str">
        <f t="shared" si="37"/>
        <v/>
      </c>
      <c r="R445" s="121"/>
      <c r="S445" s="121"/>
      <c r="T445" s="121" t="str">
        <f t="shared" si="38"/>
        <v/>
      </c>
      <c r="U445" s="123" t="str">
        <f t="shared" si="39"/>
        <v/>
      </c>
      <c r="V445" s="124" t="str">
        <f t="shared" si="40"/>
        <v/>
      </c>
      <c r="W445" s="121" t="str">
        <f t="shared" si="41"/>
        <v/>
      </c>
      <c r="X445" s="201" t="str" cm="1">
        <f t="array" ref="X445">IFERROR(_xlfn.IFS(L445=1,MIN(Q445,V445),L445=2,MIN(Q445,V445,W445),L445=4,MIN(MIN(Q445,V445)*K445,W445),L445=6,MIN(MIN(Q445,V445)*1/2,W445)),"")</f>
        <v/>
      </c>
      <c r="Y445" s="202" t="str" cm="1">
        <f t="array" ref="Y445">IFERROR(ROUNDDOWN(_xlfn.IFS(OR(L445=1,L445=2),X445*K445,L445=4,X445,L445=6,X445*2/3),-3),"")</f>
        <v/>
      </c>
      <c r="Z445" s="126"/>
      <c r="AA445" s="127"/>
      <c r="AB445" s="124" t="str">
        <f>IFERROR(ROUNDDOWN(IF(#REF!=1,X445*K445,IF(#REF!=2,X445*K445,IF(#REF!=3,X445*2/3,IF(#REF!=4,X445,IF(#REF!=5,X445*1/2,""))))),-3),"")</f>
        <v/>
      </c>
      <c r="AC445" s="124" t="str">
        <f t="shared" si="42"/>
        <v/>
      </c>
      <c r="AD445" s="128"/>
      <c r="AE445" s="129"/>
      <c r="AF445" s="130"/>
      <c r="AG445" s="119"/>
    </row>
    <row r="446" spans="1:33" s="4" customFormat="1" ht="30" hidden="1" customHeight="1" outlineLevel="5" x14ac:dyDescent="0.15">
      <c r="A446" s="114">
        <v>440</v>
      </c>
      <c r="B446" s="115"/>
      <c r="C446" s="116"/>
      <c r="D446" s="115"/>
      <c r="E446" s="117"/>
      <c r="F446" s="115"/>
      <c r="G446" s="115"/>
      <c r="H446" s="115"/>
      <c r="I446" s="118" t="str">
        <f>IFERROR(VLOOKUP(H446,事業区分!$B$9:$C$10,2,FALSE),"")</f>
        <v/>
      </c>
      <c r="J446" s="119"/>
      <c r="K446" s="120" t="str">
        <f>IFERROR(VLOOKUP(I446,補助率!$B$5:$C$5,2,FALSE),"")</f>
        <v/>
      </c>
      <c r="L446" s="120" t="str">
        <f>IFERROR(VLOOKUP(H446,事業区分!$B$9:$H$10,7,FALSE),"")</f>
        <v/>
      </c>
      <c r="M446" s="119"/>
      <c r="N446" s="115"/>
      <c r="O446" s="121"/>
      <c r="P446" s="121"/>
      <c r="Q446" s="122" t="str">
        <f t="shared" si="37"/>
        <v/>
      </c>
      <c r="R446" s="121"/>
      <c r="S446" s="121"/>
      <c r="T446" s="121" t="str">
        <f t="shared" si="38"/>
        <v/>
      </c>
      <c r="U446" s="123" t="str">
        <f t="shared" si="39"/>
        <v/>
      </c>
      <c r="V446" s="124" t="str">
        <f t="shared" si="40"/>
        <v/>
      </c>
      <c r="W446" s="121" t="str">
        <f t="shared" si="41"/>
        <v/>
      </c>
      <c r="X446" s="201" t="str" cm="1">
        <f t="array" ref="X446">IFERROR(_xlfn.IFS(L446=1,MIN(Q446,V446),L446=2,MIN(Q446,V446,W446),L446=4,MIN(MIN(Q446,V446)*K446,W446),L446=6,MIN(MIN(Q446,V446)*1/2,W446)),"")</f>
        <v/>
      </c>
      <c r="Y446" s="202" t="str" cm="1">
        <f t="array" ref="Y446">IFERROR(ROUNDDOWN(_xlfn.IFS(OR(L446=1,L446=2),X446*K446,L446=4,X446,L446=6,X446*2/3),-3),"")</f>
        <v/>
      </c>
      <c r="Z446" s="126"/>
      <c r="AA446" s="127"/>
      <c r="AB446" s="124" t="str">
        <f>IFERROR(ROUNDDOWN(IF(#REF!=1,X446*K446,IF(#REF!=2,X446*K446,IF(#REF!=3,X446*2/3,IF(#REF!=4,X446,IF(#REF!=5,X446*1/2,""))))),-3),"")</f>
        <v/>
      </c>
      <c r="AC446" s="124" t="str">
        <f t="shared" si="42"/>
        <v/>
      </c>
      <c r="AD446" s="128"/>
      <c r="AE446" s="129"/>
      <c r="AF446" s="130"/>
      <c r="AG446" s="119"/>
    </row>
    <row r="447" spans="1:33" s="4" customFormat="1" ht="30" hidden="1" customHeight="1" outlineLevel="5" x14ac:dyDescent="0.15">
      <c r="A447" s="114">
        <v>441</v>
      </c>
      <c r="B447" s="115"/>
      <c r="C447" s="116"/>
      <c r="D447" s="115"/>
      <c r="E447" s="117"/>
      <c r="F447" s="115"/>
      <c r="G447" s="115"/>
      <c r="H447" s="115"/>
      <c r="I447" s="118" t="str">
        <f>IFERROR(VLOOKUP(H447,事業区分!$B$9:$C$10,2,FALSE),"")</f>
        <v/>
      </c>
      <c r="J447" s="119"/>
      <c r="K447" s="120" t="str">
        <f>IFERROR(VLOOKUP(I447,補助率!$B$5:$C$5,2,FALSE),"")</f>
        <v/>
      </c>
      <c r="L447" s="120" t="str">
        <f>IFERROR(VLOOKUP(H447,事業区分!$B$9:$H$10,7,FALSE),"")</f>
        <v/>
      </c>
      <c r="M447" s="119"/>
      <c r="N447" s="115"/>
      <c r="O447" s="121"/>
      <c r="P447" s="121"/>
      <c r="Q447" s="122" t="str">
        <f t="shared" si="37"/>
        <v/>
      </c>
      <c r="R447" s="121"/>
      <c r="S447" s="121"/>
      <c r="T447" s="121" t="str">
        <f t="shared" si="38"/>
        <v/>
      </c>
      <c r="U447" s="123" t="str">
        <f t="shared" si="39"/>
        <v/>
      </c>
      <c r="V447" s="124" t="str">
        <f t="shared" si="40"/>
        <v/>
      </c>
      <c r="W447" s="121" t="str">
        <f t="shared" si="41"/>
        <v/>
      </c>
      <c r="X447" s="201" t="str" cm="1">
        <f t="array" ref="X447">IFERROR(_xlfn.IFS(L447=1,MIN(Q447,V447),L447=2,MIN(Q447,V447,W447),L447=4,MIN(MIN(Q447,V447)*K447,W447),L447=6,MIN(MIN(Q447,V447)*1/2,W447)),"")</f>
        <v/>
      </c>
      <c r="Y447" s="202" t="str" cm="1">
        <f t="array" ref="Y447">IFERROR(ROUNDDOWN(_xlfn.IFS(OR(L447=1,L447=2),X447*K447,L447=4,X447,L447=6,X447*2/3),-3),"")</f>
        <v/>
      </c>
      <c r="Z447" s="126"/>
      <c r="AA447" s="127"/>
      <c r="AB447" s="124" t="str">
        <f>IFERROR(ROUNDDOWN(IF(#REF!=1,X447*K447,IF(#REF!=2,X447*K447,IF(#REF!=3,X447*2/3,IF(#REF!=4,X447,IF(#REF!=5,X447*1/2,""))))),-3),"")</f>
        <v/>
      </c>
      <c r="AC447" s="124" t="str">
        <f t="shared" si="42"/>
        <v/>
      </c>
      <c r="AD447" s="128"/>
      <c r="AE447" s="129"/>
      <c r="AF447" s="130"/>
      <c r="AG447" s="119"/>
    </row>
    <row r="448" spans="1:33" s="4" customFormat="1" ht="30" hidden="1" customHeight="1" outlineLevel="5" x14ac:dyDescent="0.15">
      <c r="A448" s="114">
        <v>442</v>
      </c>
      <c r="B448" s="115"/>
      <c r="C448" s="116"/>
      <c r="D448" s="115"/>
      <c r="E448" s="117"/>
      <c r="F448" s="115"/>
      <c r="G448" s="115"/>
      <c r="H448" s="115"/>
      <c r="I448" s="118" t="str">
        <f>IFERROR(VLOOKUP(H448,事業区分!$B$9:$C$10,2,FALSE),"")</f>
        <v/>
      </c>
      <c r="J448" s="119"/>
      <c r="K448" s="120" t="str">
        <f>IFERROR(VLOOKUP(I448,補助率!$B$5:$C$5,2,FALSE),"")</f>
        <v/>
      </c>
      <c r="L448" s="120" t="str">
        <f>IFERROR(VLOOKUP(H448,事業区分!$B$9:$H$10,7,FALSE),"")</f>
        <v/>
      </c>
      <c r="M448" s="119"/>
      <c r="N448" s="115"/>
      <c r="O448" s="121"/>
      <c r="P448" s="121"/>
      <c r="Q448" s="122" t="str">
        <f t="shared" si="37"/>
        <v/>
      </c>
      <c r="R448" s="121"/>
      <c r="S448" s="121"/>
      <c r="T448" s="121" t="str">
        <f t="shared" si="38"/>
        <v/>
      </c>
      <c r="U448" s="123" t="str">
        <f t="shared" si="39"/>
        <v/>
      </c>
      <c r="V448" s="124" t="str">
        <f t="shared" si="40"/>
        <v/>
      </c>
      <c r="W448" s="121" t="str">
        <f t="shared" si="41"/>
        <v/>
      </c>
      <c r="X448" s="201" t="str" cm="1">
        <f t="array" ref="X448">IFERROR(_xlfn.IFS(L448=1,MIN(Q448,V448),L448=2,MIN(Q448,V448,W448),L448=4,MIN(MIN(Q448,V448)*K448,W448),L448=6,MIN(MIN(Q448,V448)*1/2,W448)),"")</f>
        <v/>
      </c>
      <c r="Y448" s="202" t="str" cm="1">
        <f t="array" ref="Y448">IFERROR(ROUNDDOWN(_xlfn.IFS(OR(L448=1,L448=2),X448*K448,L448=4,X448,L448=6,X448*2/3),-3),"")</f>
        <v/>
      </c>
      <c r="Z448" s="126"/>
      <c r="AA448" s="127"/>
      <c r="AB448" s="124" t="str">
        <f>IFERROR(ROUNDDOWN(IF(#REF!=1,X448*K448,IF(#REF!=2,X448*K448,IF(#REF!=3,X448*2/3,IF(#REF!=4,X448,IF(#REF!=5,X448*1/2,""))))),-3),"")</f>
        <v/>
      </c>
      <c r="AC448" s="124" t="str">
        <f t="shared" si="42"/>
        <v/>
      </c>
      <c r="AD448" s="128"/>
      <c r="AE448" s="129"/>
      <c r="AF448" s="130"/>
      <c r="AG448" s="119"/>
    </row>
    <row r="449" spans="1:33" s="4" customFormat="1" ht="30" hidden="1" customHeight="1" outlineLevel="5" x14ac:dyDescent="0.15">
      <c r="A449" s="114">
        <v>443</v>
      </c>
      <c r="B449" s="115"/>
      <c r="C449" s="116"/>
      <c r="D449" s="115"/>
      <c r="E449" s="117"/>
      <c r="F449" s="115"/>
      <c r="G449" s="115"/>
      <c r="H449" s="115"/>
      <c r="I449" s="118" t="str">
        <f>IFERROR(VLOOKUP(H449,事業区分!$B$9:$C$10,2,FALSE),"")</f>
        <v/>
      </c>
      <c r="J449" s="119"/>
      <c r="K449" s="120" t="str">
        <f>IFERROR(VLOOKUP(I449,補助率!$B$5:$C$5,2,FALSE),"")</f>
        <v/>
      </c>
      <c r="L449" s="120" t="str">
        <f>IFERROR(VLOOKUP(H449,事業区分!$B$9:$H$10,7,FALSE),"")</f>
        <v/>
      </c>
      <c r="M449" s="119"/>
      <c r="N449" s="115"/>
      <c r="O449" s="121"/>
      <c r="P449" s="121"/>
      <c r="Q449" s="122" t="str">
        <f t="shared" si="37"/>
        <v/>
      </c>
      <c r="R449" s="121"/>
      <c r="S449" s="121"/>
      <c r="T449" s="121" t="str">
        <f t="shared" si="38"/>
        <v/>
      </c>
      <c r="U449" s="123" t="str">
        <f t="shared" si="39"/>
        <v/>
      </c>
      <c r="V449" s="124" t="str">
        <f t="shared" si="40"/>
        <v/>
      </c>
      <c r="W449" s="121" t="str">
        <f t="shared" si="41"/>
        <v/>
      </c>
      <c r="X449" s="201" t="str" cm="1">
        <f t="array" ref="X449">IFERROR(_xlfn.IFS(L449=1,MIN(Q449,V449),L449=2,MIN(Q449,V449,W449),L449=4,MIN(MIN(Q449,V449)*K449,W449),L449=6,MIN(MIN(Q449,V449)*1/2,W449)),"")</f>
        <v/>
      </c>
      <c r="Y449" s="202" t="str" cm="1">
        <f t="array" ref="Y449">IFERROR(ROUNDDOWN(_xlfn.IFS(OR(L449=1,L449=2),X449*K449,L449=4,X449,L449=6,X449*2/3),-3),"")</f>
        <v/>
      </c>
      <c r="Z449" s="126"/>
      <c r="AA449" s="127"/>
      <c r="AB449" s="124" t="str">
        <f>IFERROR(ROUNDDOWN(IF(#REF!=1,X449*K449,IF(#REF!=2,X449*K449,IF(#REF!=3,X449*2/3,IF(#REF!=4,X449,IF(#REF!=5,X449*1/2,""))))),-3),"")</f>
        <v/>
      </c>
      <c r="AC449" s="124" t="str">
        <f t="shared" si="42"/>
        <v/>
      </c>
      <c r="AD449" s="128"/>
      <c r="AE449" s="129"/>
      <c r="AF449" s="130"/>
      <c r="AG449" s="119"/>
    </row>
    <row r="450" spans="1:33" s="4" customFormat="1" ht="30" hidden="1" customHeight="1" outlineLevel="5" x14ac:dyDescent="0.15">
      <c r="A450" s="114">
        <v>444</v>
      </c>
      <c r="B450" s="115"/>
      <c r="C450" s="116"/>
      <c r="D450" s="115"/>
      <c r="E450" s="117"/>
      <c r="F450" s="115"/>
      <c r="G450" s="115"/>
      <c r="H450" s="115"/>
      <c r="I450" s="118" t="str">
        <f>IFERROR(VLOOKUP(H450,事業区分!$B$9:$C$10,2,FALSE),"")</f>
        <v/>
      </c>
      <c r="J450" s="119"/>
      <c r="K450" s="120" t="str">
        <f>IFERROR(VLOOKUP(I450,補助率!$B$5:$C$5,2,FALSE),"")</f>
        <v/>
      </c>
      <c r="L450" s="120" t="str">
        <f>IFERROR(VLOOKUP(H450,事業区分!$B$9:$H$10,7,FALSE),"")</f>
        <v/>
      </c>
      <c r="M450" s="119"/>
      <c r="N450" s="115"/>
      <c r="O450" s="121"/>
      <c r="P450" s="121"/>
      <c r="Q450" s="122" t="str">
        <f t="shared" si="37"/>
        <v/>
      </c>
      <c r="R450" s="121"/>
      <c r="S450" s="121"/>
      <c r="T450" s="121" t="str">
        <f t="shared" si="38"/>
        <v/>
      </c>
      <c r="U450" s="123" t="str">
        <f t="shared" si="39"/>
        <v/>
      </c>
      <c r="V450" s="124" t="str">
        <f t="shared" si="40"/>
        <v/>
      </c>
      <c r="W450" s="121" t="str">
        <f t="shared" si="41"/>
        <v/>
      </c>
      <c r="X450" s="201" t="str" cm="1">
        <f t="array" ref="X450">IFERROR(_xlfn.IFS(L450=1,MIN(Q450,V450),L450=2,MIN(Q450,V450,W450),L450=4,MIN(MIN(Q450,V450)*K450,W450),L450=6,MIN(MIN(Q450,V450)*1/2,W450)),"")</f>
        <v/>
      </c>
      <c r="Y450" s="202" t="str" cm="1">
        <f t="array" ref="Y450">IFERROR(ROUNDDOWN(_xlfn.IFS(OR(L450=1,L450=2),X450*K450,L450=4,X450,L450=6,X450*2/3),-3),"")</f>
        <v/>
      </c>
      <c r="Z450" s="126"/>
      <c r="AA450" s="127"/>
      <c r="AB450" s="124" t="str">
        <f>IFERROR(ROUNDDOWN(IF(#REF!=1,X450*K450,IF(#REF!=2,X450*K450,IF(#REF!=3,X450*2/3,IF(#REF!=4,X450,IF(#REF!=5,X450*1/2,""))))),-3),"")</f>
        <v/>
      </c>
      <c r="AC450" s="124" t="str">
        <f t="shared" si="42"/>
        <v/>
      </c>
      <c r="AD450" s="128"/>
      <c r="AE450" s="129"/>
      <c r="AF450" s="130"/>
      <c r="AG450" s="119"/>
    </row>
    <row r="451" spans="1:33" s="4" customFormat="1" ht="30" hidden="1" customHeight="1" outlineLevel="5" x14ac:dyDescent="0.15">
      <c r="A451" s="114">
        <v>445</v>
      </c>
      <c r="B451" s="115"/>
      <c r="C451" s="116"/>
      <c r="D451" s="115"/>
      <c r="E451" s="117"/>
      <c r="F451" s="115"/>
      <c r="G451" s="115"/>
      <c r="H451" s="115"/>
      <c r="I451" s="118" t="str">
        <f>IFERROR(VLOOKUP(H451,事業区分!$B$9:$C$10,2,FALSE),"")</f>
        <v/>
      </c>
      <c r="J451" s="119"/>
      <c r="K451" s="120" t="str">
        <f>IFERROR(VLOOKUP(I451,補助率!$B$5:$C$5,2,FALSE),"")</f>
        <v/>
      </c>
      <c r="L451" s="120" t="str">
        <f>IFERROR(VLOOKUP(H451,事業区分!$B$9:$H$10,7,FALSE),"")</f>
        <v/>
      </c>
      <c r="M451" s="119"/>
      <c r="N451" s="115"/>
      <c r="O451" s="121"/>
      <c r="P451" s="121"/>
      <c r="Q451" s="122" t="str">
        <f t="shared" si="37"/>
        <v/>
      </c>
      <c r="R451" s="121"/>
      <c r="S451" s="121"/>
      <c r="T451" s="121" t="str">
        <f t="shared" si="38"/>
        <v/>
      </c>
      <c r="U451" s="123" t="str">
        <f t="shared" si="39"/>
        <v/>
      </c>
      <c r="V451" s="124" t="str">
        <f t="shared" si="40"/>
        <v/>
      </c>
      <c r="W451" s="121" t="str">
        <f t="shared" si="41"/>
        <v/>
      </c>
      <c r="X451" s="201" t="str" cm="1">
        <f t="array" ref="X451">IFERROR(_xlfn.IFS(L451=1,MIN(Q451,V451),L451=2,MIN(Q451,V451,W451),L451=4,MIN(MIN(Q451,V451)*K451,W451),L451=6,MIN(MIN(Q451,V451)*1/2,W451)),"")</f>
        <v/>
      </c>
      <c r="Y451" s="202" t="str" cm="1">
        <f t="array" ref="Y451">IFERROR(ROUNDDOWN(_xlfn.IFS(OR(L451=1,L451=2),X451*K451,L451=4,X451,L451=6,X451*2/3),-3),"")</f>
        <v/>
      </c>
      <c r="Z451" s="126"/>
      <c r="AA451" s="127"/>
      <c r="AB451" s="124" t="str">
        <f>IFERROR(ROUNDDOWN(IF(#REF!=1,X451*K451,IF(#REF!=2,X451*K451,IF(#REF!=3,X451*2/3,IF(#REF!=4,X451,IF(#REF!=5,X451*1/2,""))))),-3),"")</f>
        <v/>
      </c>
      <c r="AC451" s="124" t="str">
        <f t="shared" si="42"/>
        <v/>
      </c>
      <c r="AD451" s="128"/>
      <c r="AE451" s="129"/>
      <c r="AF451" s="130"/>
      <c r="AG451" s="119"/>
    </row>
    <row r="452" spans="1:33" s="4" customFormat="1" ht="30" hidden="1" customHeight="1" outlineLevel="5" x14ac:dyDescent="0.15">
      <c r="A452" s="114">
        <v>446</v>
      </c>
      <c r="B452" s="115"/>
      <c r="C452" s="116"/>
      <c r="D452" s="115"/>
      <c r="E452" s="117"/>
      <c r="F452" s="115"/>
      <c r="G452" s="115"/>
      <c r="H452" s="115"/>
      <c r="I452" s="118" t="str">
        <f>IFERROR(VLOOKUP(H452,事業区分!$B$9:$C$10,2,FALSE),"")</f>
        <v/>
      </c>
      <c r="J452" s="119"/>
      <c r="K452" s="120" t="str">
        <f>IFERROR(VLOOKUP(I452,補助率!$B$5:$C$5,2,FALSE),"")</f>
        <v/>
      </c>
      <c r="L452" s="120" t="str">
        <f>IFERROR(VLOOKUP(H452,事業区分!$B$9:$H$10,7,FALSE),"")</f>
        <v/>
      </c>
      <c r="M452" s="119"/>
      <c r="N452" s="115"/>
      <c r="O452" s="121"/>
      <c r="P452" s="121"/>
      <c r="Q452" s="122" t="str">
        <f t="shared" si="37"/>
        <v/>
      </c>
      <c r="R452" s="121"/>
      <c r="S452" s="121"/>
      <c r="T452" s="121" t="str">
        <f t="shared" si="38"/>
        <v/>
      </c>
      <c r="U452" s="123" t="str">
        <f t="shared" si="39"/>
        <v/>
      </c>
      <c r="V452" s="124" t="str">
        <f t="shared" si="40"/>
        <v/>
      </c>
      <c r="W452" s="121" t="str">
        <f t="shared" si="41"/>
        <v/>
      </c>
      <c r="X452" s="201" t="str" cm="1">
        <f t="array" ref="X452">IFERROR(_xlfn.IFS(L452=1,MIN(Q452,V452),L452=2,MIN(Q452,V452,W452),L452=4,MIN(MIN(Q452,V452)*K452,W452),L452=6,MIN(MIN(Q452,V452)*1/2,W452)),"")</f>
        <v/>
      </c>
      <c r="Y452" s="202" t="str" cm="1">
        <f t="array" ref="Y452">IFERROR(ROUNDDOWN(_xlfn.IFS(OR(L452=1,L452=2),X452*K452,L452=4,X452,L452=6,X452*2/3),-3),"")</f>
        <v/>
      </c>
      <c r="Z452" s="126"/>
      <c r="AA452" s="127"/>
      <c r="AB452" s="124" t="str">
        <f>IFERROR(ROUNDDOWN(IF(#REF!=1,X452*K452,IF(#REF!=2,X452*K452,IF(#REF!=3,X452*2/3,IF(#REF!=4,X452,IF(#REF!=5,X452*1/2,""))))),-3),"")</f>
        <v/>
      </c>
      <c r="AC452" s="124" t="str">
        <f t="shared" si="42"/>
        <v/>
      </c>
      <c r="AD452" s="128"/>
      <c r="AE452" s="129"/>
      <c r="AF452" s="130"/>
      <c r="AG452" s="119"/>
    </row>
    <row r="453" spans="1:33" s="4" customFormat="1" ht="30" hidden="1" customHeight="1" outlineLevel="5" x14ac:dyDescent="0.15">
      <c r="A453" s="114">
        <v>447</v>
      </c>
      <c r="B453" s="115"/>
      <c r="C453" s="116"/>
      <c r="D453" s="115"/>
      <c r="E453" s="117"/>
      <c r="F453" s="115"/>
      <c r="G453" s="115"/>
      <c r="H453" s="115"/>
      <c r="I453" s="118" t="str">
        <f>IFERROR(VLOOKUP(H453,事業区分!$B$9:$C$10,2,FALSE),"")</f>
        <v/>
      </c>
      <c r="J453" s="119"/>
      <c r="K453" s="120" t="str">
        <f>IFERROR(VLOOKUP(I453,補助率!$B$5:$C$5,2,FALSE),"")</f>
        <v/>
      </c>
      <c r="L453" s="120" t="str">
        <f>IFERROR(VLOOKUP(H453,事業区分!$B$9:$H$10,7,FALSE),"")</f>
        <v/>
      </c>
      <c r="M453" s="119"/>
      <c r="N453" s="115"/>
      <c r="O453" s="121"/>
      <c r="P453" s="121"/>
      <c r="Q453" s="122" t="str">
        <f t="shared" si="37"/>
        <v/>
      </c>
      <c r="R453" s="121"/>
      <c r="S453" s="121"/>
      <c r="T453" s="121" t="str">
        <f t="shared" si="38"/>
        <v/>
      </c>
      <c r="U453" s="123" t="str">
        <f t="shared" si="39"/>
        <v/>
      </c>
      <c r="V453" s="124" t="str">
        <f t="shared" si="40"/>
        <v/>
      </c>
      <c r="W453" s="121" t="str">
        <f t="shared" si="41"/>
        <v/>
      </c>
      <c r="X453" s="201" t="str" cm="1">
        <f t="array" ref="X453">IFERROR(_xlfn.IFS(L453=1,MIN(Q453,V453),L453=2,MIN(Q453,V453,W453),L453=4,MIN(MIN(Q453,V453)*K453,W453),L453=6,MIN(MIN(Q453,V453)*1/2,W453)),"")</f>
        <v/>
      </c>
      <c r="Y453" s="202" t="str" cm="1">
        <f t="array" ref="Y453">IFERROR(ROUNDDOWN(_xlfn.IFS(OR(L453=1,L453=2),X453*K453,L453=4,X453,L453=6,X453*2/3),-3),"")</f>
        <v/>
      </c>
      <c r="Z453" s="126"/>
      <c r="AA453" s="127"/>
      <c r="AB453" s="124" t="str">
        <f>IFERROR(ROUNDDOWN(IF(#REF!=1,X453*K453,IF(#REF!=2,X453*K453,IF(#REF!=3,X453*2/3,IF(#REF!=4,X453,IF(#REF!=5,X453*1/2,""))))),-3),"")</f>
        <v/>
      </c>
      <c r="AC453" s="124" t="str">
        <f t="shared" si="42"/>
        <v/>
      </c>
      <c r="AD453" s="128"/>
      <c r="AE453" s="129"/>
      <c r="AF453" s="130"/>
      <c r="AG453" s="119"/>
    </row>
    <row r="454" spans="1:33" s="4" customFormat="1" ht="30" hidden="1" customHeight="1" outlineLevel="5" x14ac:dyDescent="0.15">
      <c r="A454" s="114">
        <v>448</v>
      </c>
      <c r="B454" s="115"/>
      <c r="C454" s="116"/>
      <c r="D454" s="115"/>
      <c r="E454" s="117"/>
      <c r="F454" s="115"/>
      <c r="G454" s="115"/>
      <c r="H454" s="115"/>
      <c r="I454" s="118" t="str">
        <f>IFERROR(VLOOKUP(H454,事業区分!$B$9:$C$10,2,FALSE),"")</f>
        <v/>
      </c>
      <c r="J454" s="119"/>
      <c r="K454" s="120" t="str">
        <f>IFERROR(VLOOKUP(I454,補助率!$B$5:$C$5,2,FALSE),"")</f>
        <v/>
      </c>
      <c r="L454" s="120" t="str">
        <f>IFERROR(VLOOKUP(H454,事業区分!$B$9:$H$10,7,FALSE),"")</f>
        <v/>
      </c>
      <c r="M454" s="119"/>
      <c r="N454" s="115"/>
      <c r="O454" s="121"/>
      <c r="P454" s="121"/>
      <c r="Q454" s="122" t="str">
        <f t="shared" si="37"/>
        <v/>
      </c>
      <c r="R454" s="121"/>
      <c r="S454" s="121"/>
      <c r="T454" s="121" t="str">
        <f t="shared" si="38"/>
        <v/>
      </c>
      <c r="U454" s="123" t="str">
        <f t="shared" si="39"/>
        <v/>
      </c>
      <c r="V454" s="124" t="str">
        <f t="shared" si="40"/>
        <v/>
      </c>
      <c r="W454" s="121" t="str">
        <f t="shared" si="41"/>
        <v/>
      </c>
      <c r="X454" s="201" t="str" cm="1">
        <f t="array" ref="X454">IFERROR(_xlfn.IFS(L454=1,MIN(Q454,V454),L454=2,MIN(Q454,V454,W454),L454=4,MIN(MIN(Q454,V454)*K454,W454),L454=6,MIN(MIN(Q454,V454)*1/2,W454)),"")</f>
        <v/>
      </c>
      <c r="Y454" s="202" t="str" cm="1">
        <f t="array" ref="Y454">IFERROR(ROUNDDOWN(_xlfn.IFS(OR(L454=1,L454=2),X454*K454,L454=4,X454,L454=6,X454*2/3),-3),"")</f>
        <v/>
      </c>
      <c r="Z454" s="126"/>
      <c r="AA454" s="127"/>
      <c r="AB454" s="124" t="str">
        <f>IFERROR(ROUNDDOWN(IF(#REF!=1,X454*K454,IF(#REF!=2,X454*K454,IF(#REF!=3,X454*2/3,IF(#REF!=4,X454,IF(#REF!=5,X454*1/2,""))))),-3),"")</f>
        <v/>
      </c>
      <c r="AC454" s="124" t="str">
        <f t="shared" si="42"/>
        <v/>
      </c>
      <c r="AD454" s="128"/>
      <c r="AE454" s="129"/>
      <c r="AF454" s="130"/>
      <c r="AG454" s="119"/>
    </row>
    <row r="455" spans="1:33" s="4" customFormat="1" ht="30" hidden="1" customHeight="1" outlineLevel="5" x14ac:dyDescent="0.15">
      <c r="A455" s="114">
        <v>449</v>
      </c>
      <c r="B455" s="115"/>
      <c r="C455" s="116"/>
      <c r="D455" s="115"/>
      <c r="E455" s="117"/>
      <c r="F455" s="115"/>
      <c r="G455" s="115"/>
      <c r="H455" s="115"/>
      <c r="I455" s="118" t="str">
        <f>IFERROR(VLOOKUP(H455,事業区分!$B$9:$C$10,2,FALSE),"")</f>
        <v/>
      </c>
      <c r="J455" s="119"/>
      <c r="K455" s="120" t="str">
        <f>IFERROR(VLOOKUP(I455,補助率!$B$5:$C$5,2,FALSE),"")</f>
        <v/>
      </c>
      <c r="L455" s="120" t="str">
        <f>IFERROR(VLOOKUP(H455,事業区分!$B$9:$H$10,7,FALSE),"")</f>
        <v/>
      </c>
      <c r="M455" s="119"/>
      <c r="N455" s="115"/>
      <c r="O455" s="121"/>
      <c r="P455" s="121"/>
      <c r="Q455" s="122" t="str">
        <f t="shared" si="37"/>
        <v/>
      </c>
      <c r="R455" s="121"/>
      <c r="S455" s="121"/>
      <c r="T455" s="121" t="str">
        <f t="shared" si="38"/>
        <v/>
      </c>
      <c r="U455" s="123" t="str">
        <f t="shared" si="39"/>
        <v/>
      </c>
      <c r="V455" s="124" t="str">
        <f t="shared" si="40"/>
        <v/>
      </c>
      <c r="W455" s="121" t="str">
        <f t="shared" si="41"/>
        <v/>
      </c>
      <c r="X455" s="201" t="str" cm="1">
        <f t="array" ref="X455">IFERROR(_xlfn.IFS(L455=1,MIN(Q455,V455),L455=2,MIN(Q455,V455,W455),L455=4,MIN(MIN(Q455,V455)*K455,W455),L455=6,MIN(MIN(Q455,V455)*1/2,W455)),"")</f>
        <v/>
      </c>
      <c r="Y455" s="202" t="str" cm="1">
        <f t="array" ref="Y455">IFERROR(ROUNDDOWN(_xlfn.IFS(OR(L455=1,L455=2),X455*K455,L455=4,X455,L455=6,X455*2/3),-3),"")</f>
        <v/>
      </c>
      <c r="Z455" s="126"/>
      <c r="AA455" s="127"/>
      <c r="AB455" s="124" t="str">
        <f>IFERROR(ROUNDDOWN(IF(#REF!=1,X455*K455,IF(#REF!=2,X455*K455,IF(#REF!=3,X455*2/3,IF(#REF!=4,X455,IF(#REF!=5,X455*1/2,""))))),-3),"")</f>
        <v/>
      </c>
      <c r="AC455" s="124" t="str">
        <f t="shared" si="42"/>
        <v/>
      </c>
      <c r="AD455" s="128"/>
      <c r="AE455" s="129"/>
      <c r="AF455" s="130"/>
      <c r="AG455" s="119"/>
    </row>
    <row r="456" spans="1:33" s="4" customFormat="1" ht="30" hidden="1" customHeight="1" outlineLevel="5" x14ac:dyDescent="0.15">
      <c r="A456" s="114">
        <v>450</v>
      </c>
      <c r="B456" s="115"/>
      <c r="C456" s="116"/>
      <c r="D456" s="115"/>
      <c r="E456" s="117"/>
      <c r="F456" s="115"/>
      <c r="G456" s="115"/>
      <c r="H456" s="115"/>
      <c r="I456" s="118" t="str">
        <f>IFERROR(VLOOKUP(H456,事業区分!$B$9:$C$10,2,FALSE),"")</f>
        <v/>
      </c>
      <c r="J456" s="119"/>
      <c r="K456" s="120" t="str">
        <f>IFERROR(VLOOKUP(I456,補助率!$B$5:$C$5,2,FALSE),"")</f>
        <v/>
      </c>
      <c r="L456" s="120" t="str">
        <f>IFERROR(VLOOKUP(H456,事業区分!$B$9:$H$10,7,FALSE),"")</f>
        <v/>
      </c>
      <c r="M456" s="119"/>
      <c r="N456" s="115"/>
      <c r="O456" s="121"/>
      <c r="P456" s="121"/>
      <c r="Q456" s="122" t="str">
        <f t="shared" ref="Q456:Q506" si="43">IF(O456-P456=0,"",O456-P456)</f>
        <v/>
      </c>
      <c r="R456" s="121"/>
      <c r="S456" s="121"/>
      <c r="T456" s="121" t="str">
        <f t="shared" ref="T456:T506" si="44">IF(OR(S456=120000000,S456=60000000,S456=180000000,S456=905000,S456=16500000),"－","")</f>
        <v/>
      </c>
      <c r="U456" s="123" t="str">
        <f t="shared" ref="U456:U506" si="45">IFERROR(IF(T456="－",S456,S456*T456),"")</f>
        <v/>
      </c>
      <c r="V456" s="124" t="str">
        <f t="shared" ref="V456:V506" si="46">IF(MIN(R456,U456)=0,"",MIN(R456,U456))</f>
        <v/>
      </c>
      <c r="W456" s="121" t="str">
        <f t="shared" ref="W456:W506" si="47">IF(L456=1,"－","")</f>
        <v/>
      </c>
      <c r="X456" s="201" t="str" cm="1">
        <f t="array" ref="X456">IFERROR(_xlfn.IFS(L456=1,MIN(Q456,V456),L456=2,MIN(Q456,V456,W456),L456=4,MIN(MIN(Q456,V456)*K456,W456),L456=6,MIN(MIN(Q456,V456)*1/2,W456)),"")</f>
        <v/>
      </c>
      <c r="Y456" s="202" t="str" cm="1">
        <f t="array" ref="Y456">IFERROR(ROUNDDOWN(_xlfn.IFS(OR(L456=1,L456=2),X456*K456,L456=4,X456,L456=6,X456*2/3),-3),"")</f>
        <v/>
      </c>
      <c r="Z456" s="126"/>
      <c r="AA456" s="127"/>
      <c r="AB456" s="124" t="str">
        <f>IFERROR(ROUNDDOWN(IF(#REF!=1,X456*K456,IF(#REF!=2,X456*K456,IF(#REF!=3,X456*2/3,IF(#REF!=4,X456,IF(#REF!=5,X456*1/2,""))))),-3),"")</f>
        <v/>
      </c>
      <c r="AC456" s="124" t="str">
        <f t="shared" ref="AC456:AC506" si="48">IFERROR(AA456-AB456,"")</f>
        <v/>
      </c>
      <c r="AD456" s="128"/>
      <c r="AE456" s="129"/>
      <c r="AF456" s="130"/>
      <c r="AG456" s="119"/>
    </row>
    <row r="457" spans="1:33" s="4" customFormat="1" ht="30" hidden="1" customHeight="1" outlineLevel="5" x14ac:dyDescent="0.15">
      <c r="A457" s="114">
        <v>451</v>
      </c>
      <c r="B457" s="115"/>
      <c r="C457" s="116"/>
      <c r="D457" s="115"/>
      <c r="E457" s="117"/>
      <c r="F457" s="115"/>
      <c r="G457" s="115"/>
      <c r="H457" s="115"/>
      <c r="I457" s="118" t="str">
        <f>IFERROR(VLOOKUP(H457,事業区分!$B$9:$C$10,2,FALSE),"")</f>
        <v/>
      </c>
      <c r="J457" s="119"/>
      <c r="K457" s="120" t="str">
        <f>IFERROR(VLOOKUP(I457,補助率!$B$5:$C$5,2,FALSE),"")</f>
        <v/>
      </c>
      <c r="L457" s="120" t="str">
        <f>IFERROR(VLOOKUP(H457,事業区分!$B$9:$H$10,7,FALSE),"")</f>
        <v/>
      </c>
      <c r="M457" s="119"/>
      <c r="N457" s="115"/>
      <c r="O457" s="121"/>
      <c r="P457" s="121"/>
      <c r="Q457" s="122" t="str">
        <f t="shared" si="43"/>
        <v/>
      </c>
      <c r="R457" s="121"/>
      <c r="S457" s="121"/>
      <c r="T457" s="121" t="str">
        <f t="shared" si="44"/>
        <v/>
      </c>
      <c r="U457" s="123" t="str">
        <f t="shared" si="45"/>
        <v/>
      </c>
      <c r="V457" s="124" t="str">
        <f t="shared" si="46"/>
        <v/>
      </c>
      <c r="W457" s="121" t="str">
        <f t="shared" si="47"/>
        <v/>
      </c>
      <c r="X457" s="201" t="str" cm="1">
        <f t="array" ref="X457">IFERROR(_xlfn.IFS(L457=1,MIN(Q457,V457),L457=2,MIN(Q457,V457,W457),L457=4,MIN(MIN(Q457,V457)*K457,W457),L457=6,MIN(MIN(Q457,V457)*1/2,W457)),"")</f>
        <v/>
      </c>
      <c r="Y457" s="202" t="str" cm="1">
        <f t="array" ref="Y457">IFERROR(ROUNDDOWN(_xlfn.IFS(OR(L457=1,L457=2),X457*K457,L457=4,X457,L457=6,X457*2/3),-3),"")</f>
        <v/>
      </c>
      <c r="Z457" s="126"/>
      <c r="AA457" s="127"/>
      <c r="AB457" s="124" t="str">
        <f>IFERROR(ROUNDDOWN(IF(#REF!=1,X457*K457,IF(#REF!=2,X457*K457,IF(#REF!=3,X457*2/3,IF(#REF!=4,X457,IF(#REF!=5,X457*1/2,""))))),-3),"")</f>
        <v/>
      </c>
      <c r="AC457" s="124" t="str">
        <f t="shared" si="48"/>
        <v/>
      </c>
      <c r="AD457" s="128"/>
      <c r="AE457" s="129"/>
      <c r="AF457" s="130"/>
      <c r="AG457" s="119"/>
    </row>
    <row r="458" spans="1:33" s="4" customFormat="1" ht="30" hidden="1" customHeight="1" outlineLevel="5" x14ac:dyDescent="0.15">
      <c r="A458" s="114">
        <v>452</v>
      </c>
      <c r="B458" s="115"/>
      <c r="C458" s="116"/>
      <c r="D458" s="115"/>
      <c r="E458" s="117"/>
      <c r="F458" s="115"/>
      <c r="G458" s="115"/>
      <c r="H458" s="115"/>
      <c r="I458" s="118" t="str">
        <f>IFERROR(VLOOKUP(H458,事業区分!$B$9:$C$10,2,FALSE),"")</f>
        <v/>
      </c>
      <c r="J458" s="119"/>
      <c r="K458" s="120" t="str">
        <f>IFERROR(VLOOKUP(I458,補助率!$B$5:$C$5,2,FALSE),"")</f>
        <v/>
      </c>
      <c r="L458" s="120" t="str">
        <f>IFERROR(VLOOKUP(H458,事業区分!$B$9:$H$10,7,FALSE),"")</f>
        <v/>
      </c>
      <c r="M458" s="119"/>
      <c r="N458" s="115"/>
      <c r="O458" s="121"/>
      <c r="P458" s="121"/>
      <c r="Q458" s="122" t="str">
        <f t="shared" si="43"/>
        <v/>
      </c>
      <c r="R458" s="121"/>
      <c r="S458" s="121"/>
      <c r="T458" s="121" t="str">
        <f t="shared" si="44"/>
        <v/>
      </c>
      <c r="U458" s="123" t="str">
        <f t="shared" si="45"/>
        <v/>
      </c>
      <c r="V458" s="124" t="str">
        <f t="shared" si="46"/>
        <v/>
      </c>
      <c r="W458" s="121" t="str">
        <f t="shared" si="47"/>
        <v/>
      </c>
      <c r="X458" s="201" t="str" cm="1">
        <f t="array" ref="X458">IFERROR(_xlfn.IFS(L458=1,MIN(Q458,V458),L458=2,MIN(Q458,V458,W458),L458=4,MIN(MIN(Q458,V458)*K458,W458),L458=6,MIN(MIN(Q458,V458)*1/2,W458)),"")</f>
        <v/>
      </c>
      <c r="Y458" s="202" t="str" cm="1">
        <f t="array" ref="Y458">IFERROR(ROUNDDOWN(_xlfn.IFS(OR(L458=1,L458=2),X458*K458,L458=4,X458,L458=6,X458*2/3),-3),"")</f>
        <v/>
      </c>
      <c r="Z458" s="126"/>
      <c r="AA458" s="127"/>
      <c r="AB458" s="124" t="str">
        <f>IFERROR(ROUNDDOWN(IF(#REF!=1,X458*K458,IF(#REF!=2,X458*K458,IF(#REF!=3,X458*2/3,IF(#REF!=4,X458,IF(#REF!=5,X458*1/2,""))))),-3),"")</f>
        <v/>
      </c>
      <c r="AC458" s="124" t="str">
        <f t="shared" si="48"/>
        <v/>
      </c>
      <c r="AD458" s="128"/>
      <c r="AE458" s="129"/>
      <c r="AF458" s="130"/>
      <c r="AG458" s="119"/>
    </row>
    <row r="459" spans="1:33" s="4" customFormat="1" ht="30" hidden="1" customHeight="1" outlineLevel="5" x14ac:dyDescent="0.15">
      <c r="A459" s="114">
        <v>453</v>
      </c>
      <c r="B459" s="115"/>
      <c r="C459" s="116"/>
      <c r="D459" s="115"/>
      <c r="E459" s="117"/>
      <c r="F459" s="115"/>
      <c r="G459" s="115"/>
      <c r="H459" s="115"/>
      <c r="I459" s="118" t="str">
        <f>IFERROR(VLOOKUP(H459,事業区分!$B$9:$C$10,2,FALSE),"")</f>
        <v/>
      </c>
      <c r="J459" s="119"/>
      <c r="K459" s="120" t="str">
        <f>IFERROR(VLOOKUP(I459,補助率!$B$5:$C$5,2,FALSE),"")</f>
        <v/>
      </c>
      <c r="L459" s="120" t="str">
        <f>IFERROR(VLOOKUP(H459,事業区分!$B$9:$H$10,7,FALSE),"")</f>
        <v/>
      </c>
      <c r="M459" s="119"/>
      <c r="N459" s="115"/>
      <c r="O459" s="121"/>
      <c r="P459" s="121"/>
      <c r="Q459" s="122" t="str">
        <f t="shared" si="43"/>
        <v/>
      </c>
      <c r="R459" s="121"/>
      <c r="S459" s="121"/>
      <c r="T459" s="121" t="str">
        <f t="shared" si="44"/>
        <v/>
      </c>
      <c r="U459" s="123" t="str">
        <f t="shared" si="45"/>
        <v/>
      </c>
      <c r="V459" s="124" t="str">
        <f t="shared" si="46"/>
        <v/>
      </c>
      <c r="W459" s="121" t="str">
        <f t="shared" si="47"/>
        <v/>
      </c>
      <c r="X459" s="201" t="str" cm="1">
        <f t="array" ref="X459">IFERROR(_xlfn.IFS(L459=1,MIN(Q459,V459),L459=2,MIN(Q459,V459,W459),L459=4,MIN(MIN(Q459,V459)*K459,W459),L459=6,MIN(MIN(Q459,V459)*1/2,W459)),"")</f>
        <v/>
      </c>
      <c r="Y459" s="202" t="str" cm="1">
        <f t="array" ref="Y459">IFERROR(ROUNDDOWN(_xlfn.IFS(OR(L459=1,L459=2),X459*K459,L459=4,X459,L459=6,X459*2/3),-3),"")</f>
        <v/>
      </c>
      <c r="Z459" s="126"/>
      <c r="AA459" s="127"/>
      <c r="AB459" s="124" t="str">
        <f>IFERROR(ROUNDDOWN(IF(#REF!=1,X459*K459,IF(#REF!=2,X459*K459,IF(#REF!=3,X459*2/3,IF(#REF!=4,X459,IF(#REF!=5,X459*1/2,""))))),-3),"")</f>
        <v/>
      </c>
      <c r="AC459" s="124" t="str">
        <f t="shared" si="48"/>
        <v/>
      </c>
      <c r="AD459" s="128"/>
      <c r="AE459" s="129"/>
      <c r="AF459" s="130"/>
      <c r="AG459" s="119"/>
    </row>
    <row r="460" spans="1:33" s="4" customFormat="1" ht="30" hidden="1" customHeight="1" outlineLevel="5" x14ac:dyDescent="0.15">
      <c r="A460" s="114">
        <v>454</v>
      </c>
      <c r="B460" s="115"/>
      <c r="C460" s="116"/>
      <c r="D460" s="115"/>
      <c r="E460" s="117"/>
      <c r="F460" s="115"/>
      <c r="G460" s="115"/>
      <c r="H460" s="115"/>
      <c r="I460" s="118" t="str">
        <f>IFERROR(VLOOKUP(H460,事業区分!$B$9:$C$10,2,FALSE),"")</f>
        <v/>
      </c>
      <c r="J460" s="119"/>
      <c r="K460" s="120" t="str">
        <f>IFERROR(VLOOKUP(I460,補助率!$B$5:$C$5,2,FALSE),"")</f>
        <v/>
      </c>
      <c r="L460" s="120" t="str">
        <f>IFERROR(VLOOKUP(H460,事業区分!$B$9:$H$10,7,FALSE),"")</f>
        <v/>
      </c>
      <c r="M460" s="119"/>
      <c r="N460" s="115"/>
      <c r="O460" s="121"/>
      <c r="P460" s="121"/>
      <c r="Q460" s="122" t="str">
        <f t="shared" si="43"/>
        <v/>
      </c>
      <c r="R460" s="121"/>
      <c r="S460" s="121"/>
      <c r="T460" s="121" t="str">
        <f t="shared" si="44"/>
        <v/>
      </c>
      <c r="U460" s="123" t="str">
        <f t="shared" si="45"/>
        <v/>
      </c>
      <c r="V460" s="124" t="str">
        <f t="shared" si="46"/>
        <v/>
      </c>
      <c r="W460" s="121" t="str">
        <f t="shared" si="47"/>
        <v/>
      </c>
      <c r="X460" s="201" t="str" cm="1">
        <f t="array" ref="X460">IFERROR(_xlfn.IFS(L460=1,MIN(Q460,V460),L460=2,MIN(Q460,V460,W460),L460=4,MIN(MIN(Q460,V460)*K460,W460),L460=6,MIN(MIN(Q460,V460)*1/2,W460)),"")</f>
        <v/>
      </c>
      <c r="Y460" s="202" t="str" cm="1">
        <f t="array" ref="Y460">IFERROR(ROUNDDOWN(_xlfn.IFS(OR(L460=1,L460=2),X460*K460,L460=4,X460,L460=6,X460*2/3),-3),"")</f>
        <v/>
      </c>
      <c r="Z460" s="126"/>
      <c r="AA460" s="127"/>
      <c r="AB460" s="124" t="str">
        <f>IFERROR(ROUNDDOWN(IF(#REF!=1,X460*K460,IF(#REF!=2,X460*K460,IF(#REF!=3,X460*2/3,IF(#REF!=4,X460,IF(#REF!=5,X460*1/2,""))))),-3),"")</f>
        <v/>
      </c>
      <c r="AC460" s="124" t="str">
        <f t="shared" si="48"/>
        <v/>
      </c>
      <c r="AD460" s="128"/>
      <c r="AE460" s="129"/>
      <c r="AF460" s="130"/>
      <c r="AG460" s="119"/>
    </row>
    <row r="461" spans="1:33" s="4" customFormat="1" ht="30" hidden="1" customHeight="1" outlineLevel="5" x14ac:dyDescent="0.15">
      <c r="A461" s="114">
        <v>455</v>
      </c>
      <c r="B461" s="115"/>
      <c r="C461" s="116"/>
      <c r="D461" s="115"/>
      <c r="E461" s="117"/>
      <c r="F461" s="115"/>
      <c r="G461" s="115"/>
      <c r="H461" s="115"/>
      <c r="I461" s="118" t="str">
        <f>IFERROR(VLOOKUP(H461,事業区分!$B$9:$C$10,2,FALSE),"")</f>
        <v/>
      </c>
      <c r="J461" s="119"/>
      <c r="K461" s="120" t="str">
        <f>IFERROR(VLOOKUP(I461,補助率!$B$5:$C$5,2,FALSE),"")</f>
        <v/>
      </c>
      <c r="L461" s="120" t="str">
        <f>IFERROR(VLOOKUP(H461,事業区分!$B$9:$H$10,7,FALSE),"")</f>
        <v/>
      </c>
      <c r="M461" s="119"/>
      <c r="N461" s="115"/>
      <c r="O461" s="121"/>
      <c r="P461" s="121"/>
      <c r="Q461" s="122" t="str">
        <f t="shared" si="43"/>
        <v/>
      </c>
      <c r="R461" s="121"/>
      <c r="S461" s="121"/>
      <c r="T461" s="121" t="str">
        <f t="shared" si="44"/>
        <v/>
      </c>
      <c r="U461" s="123" t="str">
        <f t="shared" si="45"/>
        <v/>
      </c>
      <c r="V461" s="124" t="str">
        <f t="shared" si="46"/>
        <v/>
      </c>
      <c r="W461" s="121" t="str">
        <f t="shared" si="47"/>
        <v/>
      </c>
      <c r="X461" s="201" t="str" cm="1">
        <f t="array" ref="X461">IFERROR(_xlfn.IFS(L461=1,MIN(Q461,V461),L461=2,MIN(Q461,V461,W461),L461=4,MIN(MIN(Q461,V461)*K461,W461),L461=6,MIN(MIN(Q461,V461)*1/2,W461)),"")</f>
        <v/>
      </c>
      <c r="Y461" s="202" t="str" cm="1">
        <f t="array" ref="Y461">IFERROR(ROUNDDOWN(_xlfn.IFS(OR(L461=1,L461=2),X461*K461,L461=4,X461,L461=6,X461*2/3),-3),"")</f>
        <v/>
      </c>
      <c r="Z461" s="126"/>
      <c r="AA461" s="127"/>
      <c r="AB461" s="124" t="str">
        <f>IFERROR(ROUNDDOWN(IF(#REF!=1,X461*K461,IF(#REF!=2,X461*K461,IF(#REF!=3,X461*2/3,IF(#REF!=4,X461,IF(#REF!=5,X461*1/2,""))))),-3),"")</f>
        <v/>
      </c>
      <c r="AC461" s="124" t="str">
        <f t="shared" si="48"/>
        <v/>
      </c>
      <c r="AD461" s="128"/>
      <c r="AE461" s="129"/>
      <c r="AF461" s="130"/>
      <c r="AG461" s="119"/>
    </row>
    <row r="462" spans="1:33" s="4" customFormat="1" ht="30" hidden="1" customHeight="1" outlineLevel="5" x14ac:dyDescent="0.15">
      <c r="A462" s="114">
        <v>456</v>
      </c>
      <c r="B462" s="115"/>
      <c r="C462" s="116"/>
      <c r="D462" s="115"/>
      <c r="E462" s="117"/>
      <c r="F462" s="115"/>
      <c r="G462" s="115"/>
      <c r="H462" s="115"/>
      <c r="I462" s="118" t="str">
        <f>IFERROR(VLOOKUP(H462,事業区分!$B$9:$C$10,2,FALSE),"")</f>
        <v/>
      </c>
      <c r="J462" s="119"/>
      <c r="K462" s="120" t="str">
        <f>IFERROR(VLOOKUP(I462,補助率!$B$5:$C$5,2,FALSE),"")</f>
        <v/>
      </c>
      <c r="L462" s="120" t="str">
        <f>IFERROR(VLOOKUP(H462,事業区分!$B$9:$H$10,7,FALSE),"")</f>
        <v/>
      </c>
      <c r="M462" s="119"/>
      <c r="N462" s="115"/>
      <c r="O462" s="121"/>
      <c r="P462" s="121"/>
      <c r="Q462" s="122" t="str">
        <f t="shared" si="43"/>
        <v/>
      </c>
      <c r="R462" s="121"/>
      <c r="S462" s="121"/>
      <c r="T462" s="121" t="str">
        <f t="shared" si="44"/>
        <v/>
      </c>
      <c r="U462" s="123" t="str">
        <f t="shared" si="45"/>
        <v/>
      </c>
      <c r="V462" s="124" t="str">
        <f t="shared" si="46"/>
        <v/>
      </c>
      <c r="W462" s="121" t="str">
        <f t="shared" si="47"/>
        <v/>
      </c>
      <c r="X462" s="201" t="str" cm="1">
        <f t="array" ref="X462">IFERROR(_xlfn.IFS(L462=1,MIN(Q462,V462),L462=2,MIN(Q462,V462,W462),L462=4,MIN(MIN(Q462,V462)*K462,W462),L462=6,MIN(MIN(Q462,V462)*1/2,W462)),"")</f>
        <v/>
      </c>
      <c r="Y462" s="202" t="str" cm="1">
        <f t="array" ref="Y462">IFERROR(ROUNDDOWN(_xlfn.IFS(OR(L462=1,L462=2),X462*K462,L462=4,X462,L462=6,X462*2/3),-3),"")</f>
        <v/>
      </c>
      <c r="Z462" s="126"/>
      <c r="AA462" s="127"/>
      <c r="AB462" s="124" t="str">
        <f>IFERROR(ROUNDDOWN(IF(#REF!=1,X462*K462,IF(#REF!=2,X462*K462,IF(#REF!=3,X462*2/3,IF(#REF!=4,X462,IF(#REF!=5,X462*1/2,""))))),-3),"")</f>
        <v/>
      </c>
      <c r="AC462" s="124" t="str">
        <f t="shared" si="48"/>
        <v/>
      </c>
      <c r="AD462" s="128"/>
      <c r="AE462" s="129"/>
      <c r="AF462" s="130"/>
      <c r="AG462" s="119"/>
    </row>
    <row r="463" spans="1:33" s="4" customFormat="1" ht="30" hidden="1" customHeight="1" outlineLevel="5" x14ac:dyDescent="0.15">
      <c r="A463" s="114">
        <v>457</v>
      </c>
      <c r="B463" s="115"/>
      <c r="C463" s="116"/>
      <c r="D463" s="115"/>
      <c r="E463" s="117"/>
      <c r="F463" s="115"/>
      <c r="G463" s="115"/>
      <c r="H463" s="115"/>
      <c r="I463" s="118" t="str">
        <f>IFERROR(VLOOKUP(H463,事業区分!$B$9:$C$10,2,FALSE),"")</f>
        <v/>
      </c>
      <c r="J463" s="119"/>
      <c r="K463" s="120" t="str">
        <f>IFERROR(VLOOKUP(I463,補助率!$B$5:$C$5,2,FALSE),"")</f>
        <v/>
      </c>
      <c r="L463" s="120" t="str">
        <f>IFERROR(VLOOKUP(H463,事業区分!$B$9:$H$10,7,FALSE),"")</f>
        <v/>
      </c>
      <c r="M463" s="119"/>
      <c r="N463" s="115"/>
      <c r="O463" s="121"/>
      <c r="P463" s="121"/>
      <c r="Q463" s="122" t="str">
        <f t="shared" si="43"/>
        <v/>
      </c>
      <c r="R463" s="121"/>
      <c r="S463" s="121"/>
      <c r="T463" s="121" t="str">
        <f t="shared" si="44"/>
        <v/>
      </c>
      <c r="U463" s="123" t="str">
        <f t="shared" si="45"/>
        <v/>
      </c>
      <c r="V463" s="124" t="str">
        <f t="shared" si="46"/>
        <v/>
      </c>
      <c r="W463" s="121" t="str">
        <f t="shared" si="47"/>
        <v/>
      </c>
      <c r="X463" s="201" t="str" cm="1">
        <f t="array" ref="X463">IFERROR(_xlfn.IFS(L463=1,MIN(Q463,V463),L463=2,MIN(Q463,V463,W463),L463=4,MIN(MIN(Q463,V463)*K463,W463),L463=6,MIN(MIN(Q463,V463)*1/2,W463)),"")</f>
        <v/>
      </c>
      <c r="Y463" s="202" t="str" cm="1">
        <f t="array" ref="Y463">IFERROR(ROUNDDOWN(_xlfn.IFS(OR(L463=1,L463=2),X463*K463,L463=4,X463,L463=6,X463*2/3),-3),"")</f>
        <v/>
      </c>
      <c r="Z463" s="126"/>
      <c r="AA463" s="127"/>
      <c r="AB463" s="124" t="str">
        <f>IFERROR(ROUNDDOWN(IF(#REF!=1,X463*K463,IF(#REF!=2,X463*K463,IF(#REF!=3,X463*2/3,IF(#REF!=4,X463,IF(#REF!=5,X463*1/2,""))))),-3),"")</f>
        <v/>
      </c>
      <c r="AC463" s="124" t="str">
        <f t="shared" si="48"/>
        <v/>
      </c>
      <c r="AD463" s="128"/>
      <c r="AE463" s="129"/>
      <c r="AF463" s="130"/>
      <c r="AG463" s="119"/>
    </row>
    <row r="464" spans="1:33" s="4" customFormat="1" ht="30" hidden="1" customHeight="1" outlineLevel="5" x14ac:dyDescent="0.15">
      <c r="A464" s="114">
        <v>458</v>
      </c>
      <c r="B464" s="115"/>
      <c r="C464" s="116"/>
      <c r="D464" s="115"/>
      <c r="E464" s="117"/>
      <c r="F464" s="115"/>
      <c r="G464" s="115"/>
      <c r="H464" s="115"/>
      <c r="I464" s="118" t="str">
        <f>IFERROR(VLOOKUP(H464,事業区分!$B$9:$C$10,2,FALSE),"")</f>
        <v/>
      </c>
      <c r="J464" s="119"/>
      <c r="K464" s="120" t="str">
        <f>IFERROR(VLOOKUP(I464,補助率!$B$5:$C$5,2,FALSE),"")</f>
        <v/>
      </c>
      <c r="L464" s="120" t="str">
        <f>IFERROR(VLOOKUP(H464,事業区分!$B$9:$H$10,7,FALSE),"")</f>
        <v/>
      </c>
      <c r="M464" s="119"/>
      <c r="N464" s="115"/>
      <c r="O464" s="121"/>
      <c r="P464" s="121"/>
      <c r="Q464" s="122" t="str">
        <f t="shared" si="43"/>
        <v/>
      </c>
      <c r="R464" s="121"/>
      <c r="S464" s="121"/>
      <c r="T464" s="121" t="str">
        <f t="shared" si="44"/>
        <v/>
      </c>
      <c r="U464" s="123" t="str">
        <f t="shared" si="45"/>
        <v/>
      </c>
      <c r="V464" s="124" t="str">
        <f t="shared" si="46"/>
        <v/>
      </c>
      <c r="W464" s="121" t="str">
        <f t="shared" si="47"/>
        <v/>
      </c>
      <c r="X464" s="201" t="str" cm="1">
        <f t="array" ref="X464">IFERROR(_xlfn.IFS(L464=1,MIN(Q464,V464),L464=2,MIN(Q464,V464,W464),L464=4,MIN(MIN(Q464,V464)*K464,W464),L464=6,MIN(MIN(Q464,V464)*1/2,W464)),"")</f>
        <v/>
      </c>
      <c r="Y464" s="202" t="str" cm="1">
        <f t="array" ref="Y464">IFERROR(ROUNDDOWN(_xlfn.IFS(OR(L464=1,L464=2),X464*K464,L464=4,X464,L464=6,X464*2/3),-3),"")</f>
        <v/>
      </c>
      <c r="Z464" s="126"/>
      <c r="AA464" s="127"/>
      <c r="AB464" s="124" t="str">
        <f>IFERROR(ROUNDDOWN(IF(#REF!=1,X464*K464,IF(#REF!=2,X464*K464,IF(#REF!=3,X464*2/3,IF(#REF!=4,X464,IF(#REF!=5,X464*1/2,""))))),-3),"")</f>
        <v/>
      </c>
      <c r="AC464" s="124" t="str">
        <f t="shared" si="48"/>
        <v/>
      </c>
      <c r="AD464" s="128"/>
      <c r="AE464" s="129"/>
      <c r="AF464" s="130"/>
      <c r="AG464" s="119"/>
    </row>
    <row r="465" spans="1:33" s="4" customFormat="1" ht="30" hidden="1" customHeight="1" outlineLevel="5" x14ac:dyDescent="0.15">
      <c r="A465" s="114">
        <v>459</v>
      </c>
      <c r="B465" s="115"/>
      <c r="C465" s="116"/>
      <c r="D465" s="115"/>
      <c r="E465" s="117"/>
      <c r="F465" s="115"/>
      <c r="G465" s="115"/>
      <c r="H465" s="115"/>
      <c r="I465" s="118" t="str">
        <f>IFERROR(VLOOKUP(H465,事業区分!$B$9:$C$10,2,FALSE),"")</f>
        <v/>
      </c>
      <c r="J465" s="119"/>
      <c r="K465" s="120" t="str">
        <f>IFERROR(VLOOKUP(I465,補助率!$B$5:$C$5,2,FALSE),"")</f>
        <v/>
      </c>
      <c r="L465" s="120" t="str">
        <f>IFERROR(VLOOKUP(H465,事業区分!$B$9:$H$10,7,FALSE),"")</f>
        <v/>
      </c>
      <c r="M465" s="119"/>
      <c r="N465" s="115"/>
      <c r="O465" s="121"/>
      <c r="P465" s="121"/>
      <c r="Q465" s="122" t="str">
        <f t="shared" si="43"/>
        <v/>
      </c>
      <c r="R465" s="121"/>
      <c r="S465" s="121"/>
      <c r="T465" s="121" t="str">
        <f t="shared" si="44"/>
        <v/>
      </c>
      <c r="U465" s="123" t="str">
        <f t="shared" si="45"/>
        <v/>
      </c>
      <c r="V465" s="124" t="str">
        <f t="shared" si="46"/>
        <v/>
      </c>
      <c r="W465" s="121" t="str">
        <f t="shared" si="47"/>
        <v/>
      </c>
      <c r="X465" s="201" t="str" cm="1">
        <f t="array" ref="X465">IFERROR(_xlfn.IFS(L465=1,MIN(Q465,V465),L465=2,MIN(Q465,V465,W465),L465=4,MIN(MIN(Q465,V465)*K465,W465),L465=6,MIN(MIN(Q465,V465)*1/2,W465)),"")</f>
        <v/>
      </c>
      <c r="Y465" s="202" t="str" cm="1">
        <f t="array" ref="Y465">IFERROR(ROUNDDOWN(_xlfn.IFS(OR(L465=1,L465=2),X465*K465,L465=4,X465,L465=6,X465*2/3),-3),"")</f>
        <v/>
      </c>
      <c r="Z465" s="126"/>
      <c r="AA465" s="127"/>
      <c r="AB465" s="124" t="str">
        <f>IFERROR(ROUNDDOWN(IF(#REF!=1,X465*K465,IF(#REF!=2,X465*K465,IF(#REF!=3,X465*2/3,IF(#REF!=4,X465,IF(#REF!=5,X465*1/2,""))))),-3),"")</f>
        <v/>
      </c>
      <c r="AC465" s="124" t="str">
        <f t="shared" si="48"/>
        <v/>
      </c>
      <c r="AD465" s="128"/>
      <c r="AE465" s="129"/>
      <c r="AF465" s="130"/>
      <c r="AG465" s="119"/>
    </row>
    <row r="466" spans="1:33" s="4" customFormat="1" ht="30" hidden="1" customHeight="1" outlineLevel="5" x14ac:dyDescent="0.15">
      <c r="A466" s="114">
        <v>460</v>
      </c>
      <c r="B466" s="115"/>
      <c r="C466" s="116"/>
      <c r="D466" s="115"/>
      <c r="E466" s="117"/>
      <c r="F466" s="115"/>
      <c r="G466" s="115"/>
      <c r="H466" s="115"/>
      <c r="I466" s="118" t="str">
        <f>IFERROR(VLOOKUP(H466,事業区分!$B$9:$C$10,2,FALSE),"")</f>
        <v/>
      </c>
      <c r="J466" s="119"/>
      <c r="K466" s="120" t="str">
        <f>IFERROR(VLOOKUP(I466,補助率!$B$5:$C$5,2,FALSE),"")</f>
        <v/>
      </c>
      <c r="L466" s="120" t="str">
        <f>IFERROR(VLOOKUP(H466,事業区分!$B$9:$H$10,7,FALSE),"")</f>
        <v/>
      </c>
      <c r="M466" s="119"/>
      <c r="N466" s="115"/>
      <c r="O466" s="121"/>
      <c r="P466" s="121"/>
      <c r="Q466" s="122" t="str">
        <f t="shared" si="43"/>
        <v/>
      </c>
      <c r="R466" s="121"/>
      <c r="S466" s="121"/>
      <c r="T466" s="121" t="str">
        <f t="shared" si="44"/>
        <v/>
      </c>
      <c r="U466" s="123" t="str">
        <f t="shared" si="45"/>
        <v/>
      </c>
      <c r="V466" s="124" t="str">
        <f t="shared" si="46"/>
        <v/>
      </c>
      <c r="W466" s="121" t="str">
        <f t="shared" si="47"/>
        <v/>
      </c>
      <c r="X466" s="201" t="str" cm="1">
        <f t="array" ref="X466">IFERROR(_xlfn.IFS(L466=1,MIN(Q466,V466),L466=2,MIN(Q466,V466,W466),L466=4,MIN(MIN(Q466,V466)*K466,W466),L466=6,MIN(MIN(Q466,V466)*1/2,W466)),"")</f>
        <v/>
      </c>
      <c r="Y466" s="202" t="str" cm="1">
        <f t="array" ref="Y466">IFERROR(ROUNDDOWN(_xlfn.IFS(OR(L466=1,L466=2),X466*K466,L466=4,X466,L466=6,X466*2/3),-3),"")</f>
        <v/>
      </c>
      <c r="Z466" s="126"/>
      <c r="AA466" s="127"/>
      <c r="AB466" s="124" t="str">
        <f>IFERROR(ROUNDDOWN(IF(#REF!=1,X466*K466,IF(#REF!=2,X466*K466,IF(#REF!=3,X466*2/3,IF(#REF!=4,X466,IF(#REF!=5,X466*1/2,""))))),-3),"")</f>
        <v/>
      </c>
      <c r="AC466" s="124" t="str">
        <f t="shared" si="48"/>
        <v/>
      </c>
      <c r="AD466" s="128"/>
      <c r="AE466" s="129"/>
      <c r="AF466" s="130"/>
      <c r="AG466" s="119"/>
    </row>
    <row r="467" spans="1:33" s="4" customFormat="1" ht="30" hidden="1" customHeight="1" outlineLevel="5" x14ac:dyDescent="0.15">
      <c r="A467" s="114">
        <v>461</v>
      </c>
      <c r="B467" s="115"/>
      <c r="C467" s="116"/>
      <c r="D467" s="115"/>
      <c r="E467" s="117"/>
      <c r="F467" s="115"/>
      <c r="G467" s="115"/>
      <c r="H467" s="115"/>
      <c r="I467" s="118" t="str">
        <f>IFERROR(VLOOKUP(H467,事業区分!$B$9:$C$10,2,FALSE),"")</f>
        <v/>
      </c>
      <c r="J467" s="119"/>
      <c r="K467" s="120" t="str">
        <f>IFERROR(VLOOKUP(I467,補助率!$B$5:$C$5,2,FALSE),"")</f>
        <v/>
      </c>
      <c r="L467" s="120" t="str">
        <f>IFERROR(VLOOKUP(H467,事業区分!$B$9:$H$10,7,FALSE),"")</f>
        <v/>
      </c>
      <c r="M467" s="119"/>
      <c r="N467" s="115"/>
      <c r="O467" s="121"/>
      <c r="P467" s="121"/>
      <c r="Q467" s="122" t="str">
        <f t="shared" si="43"/>
        <v/>
      </c>
      <c r="R467" s="121"/>
      <c r="S467" s="121"/>
      <c r="T467" s="121" t="str">
        <f t="shared" si="44"/>
        <v/>
      </c>
      <c r="U467" s="123" t="str">
        <f t="shared" si="45"/>
        <v/>
      </c>
      <c r="V467" s="124" t="str">
        <f t="shared" si="46"/>
        <v/>
      </c>
      <c r="W467" s="121" t="str">
        <f t="shared" si="47"/>
        <v/>
      </c>
      <c r="X467" s="201" t="str" cm="1">
        <f t="array" ref="X467">IFERROR(_xlfn.IFS(L467=1,MIN(Q467,V467),L467=2,MIN(Q467,V467,W467),L467=4,MIN(MIN(Q467,V467)*K467,W467),L467=6,MIN(MIN(Q467,V467)*1/2,W467)),"")</f>
        <v/>
      </c>
      <c r="Y467" s="202" t="str" cm="1">
        <f t="array" ref="Y467">IFERROR(ROUNDDOWN(_xlfn.IFS(OR(L467=1,L467=2),X467*K467,L467=4,X467,L467=6,X467*2/3),-3),"")</f>
        <v/>
      </c>
      <c r="Z467" s="126"/>
      <c r="AA467" s="127"/>
      <c r="AB467" s="124" t="str">
        <f>IFERROR(ROUNDDOWN(IF(#REF!=1,X467*K467,IF(#REF!=2,X467*K467,IF(#REF!=3,X467*2/3,IF(#REF!=4,X467,IF(#REF!=5,X467*1/2,""))))),-3),"")</f>
        <v/>
      </c>
      <c r="AC467" s="124" t="str">
        <f t="shared" si="48"/>
        <v/>
      </c>
      <c r="AD467" s="128"/>
      <c r="AE467" s="129"/>
      <c r="AF467" s="130"/>
      <c r="AG467" s="119"/>
    </row>
    <row r="468" spans="1:33" s="4" customFormat="1" ht="30" hidden="1" customHeight="1" outlineLevel="5" x14ac:dyDescent="0.15">
      <c r="A468" s="114">
        <v>462</v>
      </c>
      <c r="B468" s="115"/>
      <c r="C468" s="116"/>
      <c r="D468" s="115"/>
      <c r="E468" s="117"/>
      <c r="F468" s="115"/>
      <c r="G468" s="115"/>
      <c r="H468" s="115"/>
      <c r="I468" s="118" t="str">
        <f>IFERROR(VLOOKUP(H468,事業区分!$B$9:$C$10,2,FALSE),"")</f>
        <v/>
      </c>
      <c r="J468" s="119"/>
      <c r="K468" s="120" t="str">
        <f>IFERROR(VLOOKUP(I468,補助率!$B$5:$C$5,2,FALSE),"")</f>
        <v/>
      </c>
      <c r="L468" s="120" t="str">
        <f>IFERROR(VLOOKUP(H468,事業区分!$B$9:$H$10,7,FALSE),"")</f>
        <v/>
      </c>
      <c r="M468" s="119"/>
      <c r="N468" s="115"/>
      <c r="O468" s="121"/>
      <c r="P468" s="121"/>
      <c r="Q468" s="122" t="str">
        <f t="shared" si="43"/>
        <v/>
      </c>
      <c r="R468" s="121"/>
      <c r="S468" s="121"/>
      <c r="T468" s="121" t="str">
        <f t="shared" si="44"/>
        <v/>
      </c>
      <c r="U468" s="123" t="str">
        <f t="shared" si="45"/>
        <v/>
      </c>
      <c r="V468" s="124" t="str">
        <f t="shared" si="46"/>
        <v/>
      </c>
      <c r="W468" s="121" t="str">
        <f t="shared" si="47"/>
        <v/>
      </c>
      <c r="X468" s="201" t="str" cm="1">
        <f t="array" ref="X468">IFERROR(_xlfn.IFS(L468=1,MIN(Q468,V468),L468=2,MIN(Q468,V468,W468),L468=4,MIN(MIN(Q468,V468)*K468,W468),L468=6,MIN(MIN(Q468,V468)*1/2,W468)),"")</f>
        <v/>
      </c>
      <c r="Y468" s="202" t="str" cm="1">
        <f t="array" ref="Y468">IFERROR(ROUNDDOWN(_xlfn.IFS(OR(L468=1,L468=2),X468*K468,L468=4,X468,L468=6,X468*2/3),-3),"")</f>
        <v/>
      </c>
      <c r="Z468" s="126"/>
      <c r="AA468" s="127"/>
      <c r="AB468" s="124" t="str">
        <f>IFERROR(ROUNDDOWN(IF(#REF!=1,X468*K468,IF(#REF!=2,X468*K468,IF(#REF!=3,X468*2/3,IF(#REF!=4,X468,IF(#REF!=5,X468*1/2,""))))),-3),"")</f>
        <v/>
      </c>
      <c r="AC468" s="124" t="str">
        <f t="shared" si="48"/>
        <v/>
      </c>
      <c r="AD468" s="128"/>
      <c r="AE468" s="129"/>
      <c r="AF468" s="130"/>
      <c r="AG468" s="119"/>
    </row>
    <row r="469" spans="1:33" s="4" customFormat="1" ht="30" hidden="1" customHeight="1" outlineLevel="5" x14ac:dyDescent="0.15">
      <c r="A469" s="114">
        <v>463</v>
      </c>
      <c r="B469" s="115"/>
      <c r="C469" s="116"/>
      <c r="D469" s="115"/>
      <c r="E469" s="117"/>
      <c r="F469" s="115"/>
      <c r="G469" s="115"/>
      <c r="H469" s="115"/>
      <c r="I469" s="118" t="str">
        <f>IFERROR(VLOOKUP(H469,事業区分!$B$9:$C$10,2,FALSE),"")</f>
        <v/>
      </c>
      <c r="J469" s="119"/>
      <c r="K469" s="120" t="str">
        <f>IFERROR(VLOOKUP(I469,補助率!$B$5:$C$5,2,FALSE),"")</f>
        <v/>
      </c>
      <c r="L469" s="120" t="str">
        <f>IFERROR(VLOOKUP(H469,事業区分!$B$9:$H$10,7,FALSE),"")</f>
        <v/>
      </c>
      <c r="M469" s="119"/>
      <c r="N469" s="115"/>
      <c r="O469" s="121"/>
      <c r="P469" s="121"/>
      <c r="Q469" s="122" t="str">
        <f t="shared" si="43"/>
        <v/>
      </c>
      <c r="R469" s="121"/>
      <c r="S469" s="121"/>
      <c r="T469" s="121" t="str">
        <f t="shared" si="44"/>
        <v/>
      </c>
      <c r="U469" s="123" t="str">
        <f t="shared" si="45"/>
        <v/>
      </c>
      <c r="V469" s="124" t="str">
        <f t="shared" si="46"/>
        <v/>
      </c>
      <c r="W469" s="121" t="str">
        <f t="shared" si="47"/>
        <v/>
      </c>
      <c r="X469" s="201" t="str" cm="1">
        <f t="array" ref="X469">IFERROR(_xlfn.IFS(L469=1,MIN(Q469,V469),L469=2,MIN(Q469,V469,W469),L469=4,MIN(MIN(Q469,V469)*K469,W469),L469=6,MIN(MIN(Q469,V469)*1/2,W469)),"")</f>
        <v/>
      </c>
      <c r="Y469" s="202" t="str" cm="1">
        <f t="array" ref="Y469">IFERROR(ROUNDDOWN(_xlfn.IFS(OR(L469=1,L469=2),X469*K469,L469=4,X469,L469=6,X469*2/3),-3),"")</f>
        <v/>
      </c>
      <c r="Z469" s="126"/>
      <c r="AA469" s="127"/>
      <c r="AB469" s="124" t="str">
        <f>IFERROR(ROUNDDOWN(IF(#REF!=1,X469*K469,IF(#REF!=2,X469*K469,IF(#REF!=3,X469*2/3,IF(#REF!=4,X469,IF(#REF!=5,X469*1/2,""))))),-3),"")</f>
        <v/>
      </c>
      <c r="AC469" s="124" t="str">
        <f t="shared" si="48"/>
        <v/>
      </c>
      <c r="AD469" s="128"/>
      <c r="AE469" s="129"/>
      <c r="AF469" s="130"/>
      <c r="AG469" s="119"/>
    </row>
    <row r="470" spans="1:33" s="4" customFormat="1" ht="30" hidden="1" customHeight="1" outlineLevel="5" x14ac:dyDescent="0.15">
      <c r="A470" s="114">
        <v>464</v>
      </c>
      <c r="B470" s="115"/>
      <c r="C470" s="116"/>
      <c r="D470" s="115"/>
      <c r="E470" s="117"/>
      <c r="F470" s="115"/>
      <c r="G470" s="115"/>
      <c r="H470" s="115"/>
      <c r="I470" s="118" t="str">
        <f>IFERROR(VLOOKUP(H470,事業区分!$B$9:$C$10,2,FALSE),"")</f>
        <v/>
      </c>
      <c r="J470" s="119"/>
      <c r="K470" s="120" t="str">
        <f>IFERROR(VLOOKUP(I470,補助率!$B$5:$C$5,2,FALSE),"")</f>
        <v/>
      </c>
      <c r="L470" s="120" t="str">
        <f>IFERROR(VLOOKUP(H470,事業区分!$B$9:$H$10,7,FALSE),"")</f>
        <v/>
      </c>
      <c r="M470" s="119"/>
      <c r="N470" s="115"/>
      <c r="O470" s="121"/>
      <c r="P470" s="121"/>
      <c r="Q470" s="122" t="str">
        <f t="shared" si="43"/>
        <v/>
      </c>
      <c r="R470" s="121"/>
      <c r="S470" s="121"/>
      <c r="T470" s="121" t="str">
        <f t="shared" si="44"/>
        <v/>
      </c>
      <c r="U470" s="123" t="str">
        <f t="shared" si="45"/>
        <v/>
      </c>
      <c r="V470" s="124" t="str">
        <f t="shared" si="46"/>
        <v/>
      </c>
      <c r="W470" s="121" t="str">
        <f t="shared" si="47"/>
        <v/>
      </c>
      <c r="X470" s="201" t="str" cm="1">
        <f t="array" ref="X470">IFERROR(_xlfn.IFS(L470=1,MIN(Q470,V470),L470=2,MIN(Q470,V470,W470),L470=4,MIN(MIN(Q470,V470)*K470,W470),L470=6,MIN(MIN(Q470,V470)*1/2,W470)),"")</f>
        <v/>
      </c>
      <c r="Y470" s="202" t="str" cm="1">
        <f t="array" ref="Y470">IFERROR(ROUNDDOWN(_xlfn.IFS(OR(L470=1,L470=2),X470*K470,L470=4,X470,L470=6,X470*2/3),-3),"")</f>
        <v/>
      </c>
      <c r="Z470" s="126"/>
      <c r="AA470" s="127"/>
      <c r="AB470" s="124" t="str">
        <f>IFERROR(ROUNDDOWN(IF(#REF!=1,X470*K470,IF(#REF!=2,X470*K470,IF(#REF!=3,X470*2/3,IF(#REF!=4,X470,IF(#REF!=5,X470*1/2,""))))),-3),"")</f>
        <v/>
      </c>
      <c r="AC470" s="124" t="str">
        <f t="shared" si="48"/>
        <v/>
      </c>
      <c r="AD470" s="128"/>
      <c r="AE470" s="129"/>
      <c r="AF470" s="130"/>
      <c r="AG470" s="119"/>
    </row>
    <row r="471" spans="1:33" s="4" customFormat="1" ht="30" hidden="1" customHeight="1" outlineLevel="5" x14ac:dyDescent="0.15">
      <c r="A471" s="114">
        <v>465</v>
      </c>
      <c r="B471" s="115"/>
      <c r="C471" s="116"/>
      <c r="D471" s="115"/>
      <c r="E471" s="117"/>
      <c r="F471" s="115"/>
      <c r="G471" s="115"/>
      <c r="H471" s="115"/>
      <c r="I471" s="118" t="str">
        <f>IFERROR(VLOOKUP(H471,事業区分!$B$9:$C$10,2,FALSE),"")</f>
        <v/>
      </c>
      <c r="J471" s="119"/>
      <c r="K471" s="120" t="str">
        <f>IFERROR(VLOOKUP(I471,補助率!$B$5:$C$5,2,FALSE),"")</f>
        <v/>
      </c>
      <c r="L471" s="120" t="str">
        <f>IFERROR(VLOOKUP(H471,事業区分!$B$9:$H$10,7,FALSE),"")</f>
        <v/>
      </c>
      <c r="M471" s="119"/>
      <c r="N471" s="115"/>
      <c r="O471" s="121"/>
      <c r="P471" s="121"/>
      <c r="Q471" s="122" t="str">
        <f t="shared" si="43"/>
        <v/>
      </c>
      <c r="R471" s="121"/>
      <c r="S471" s="121"/>
      <c r="T471" s="121" t="str">
        <f t="shared" si="44"/>
        <v/>
      </c>
      <c r="U471" s="123" t="str">
        <f t="shared" si="45"/>
        <v/>
      </c>
      <c r="V471" s="124" t="str">
        <f t="shared" si="46"/>
        <v/>
      </c>
      <c r="W471" s="121" t="str">
        <f t="shared" si="47"/>
        <v/>
      </c>
      <c r="X471" s="201" t="str" cm="1">
        <f t="array" ref="X471">IFERROR(_xlfn.IFS(L471=1,MIN(Q471,V471),L471=2,MIN(Q471,V471,W471),L471=4,MIN(MIN(Q471,V471)*K471,W471),L471=6,MIN(MIN(Q471,V471)*1/2,W471)),"")</f>
        <v/>
      </c>
      <c r="Y471" s="202" t="str" cm="1">
        <f t="array" ref="Y471">IFERROR(ROUNDDOWN(_xlfn.IFS(OR(L471=1,L471=2),X471*K471,L471=4,X471,L471=6,X471*2/3),-3),"")</f>
        <v/>
      </c>
      <c r="Z471" s="126"/>
      <c r="AA471" s="127"/>
      <c r="AB471" s="124" t="str">
        <f>IFERROR(ROUNDDOWN(IF(#REF!=1,X471*K471,IF(#REF!=2,X471*K471,IF(#REF!=3,X471*2/3,IF(#REF!=4,X471,IF(#REF!=5,X471*1/2,""))))),-3),"")</f>
        <v/>
      </c>
      <c r="AC471" s="124" t="str">
        <f t="shared" si="48"/>
        <v/>
      </c>
      <c r="AD471" s="128"/>
      <c r="AE471" s="129"/>
      <c r="AF471" s="130"/>
      <c r="AG471" s="119"/>
    </row>
    <row r="472" spans="1:33" s="4" customFormat="1" ht="30" hidden="1" customHeight="1" outlineLevel="5" x14ac:dyDescent="0.15">
      <c r="A472" s="114">
        <v>466</v>
      </c>
      <c r="B472" s="115"/>
      <c r="C472" s="116"/>
      <c r="D472" s="115"/>
      <c r="E472" s="117"/>
      <c r="F472" s="115"/>
      <c r="G472" s="115"/>
      <c r="H472" s="115"/>
      <c r="I472" s="118" t="str">
        <f>IFERROR(VLOOKUP(H472,事業区分!$B$9:$C$10,2,FALSE),"")</f>
        <v/>
      </c>
      <c r="J472" s="119"/>
      <c r="K472" s="120" t="str">
        <f>IFERROR(VLOOKUP(I472,補助率!$B$5:$C$5,2,FALSE),"")</f>
        <v/>
      </c>
      <c r="L472" s="120" t="str">
        <f>IFERROR(VLOOKUP(H472,事業区分!$B$9:$H$10,7,FALSE),"")</f>
        <v/>
      </c>
      <c r="M472" s="119"/>
      <c r="N472" s="115"/>
      <c r="O472" s="121"/>
      <c r="P472" s="121"/>
      <c r="Q472" s="122" t="str">
        <f t="shared" si="43"/>
        <v/>
      </c>
      <c r="R472" s="121"/>
      <c r="S472" s="121"/>
      <c r="T472" s="121" t="str">
        <f t="shared" si="44"/>
        <v/>
      </c>
      <c r="U472" s="123" t="str">
        <f t="shared" si="45"/>
        <v/>
      </c>
      <c r="V472" s="124" t="str">
        <f t="shared" si="46"/>
        <v/>
      </c>
      <c r="W472" s="121" t="str">
        <f t="shared" si="47"/>
        <v/>
      </c>
      <c r="X472" s="201" t="str" cm="1">
        <f t="array" ref="X472">IFERROR(_xlfn.IFS(L472=1,MIN(Q472,V472),L472=2,MIN(Q472,V472,W472),L472=4,MIN(MIN(Q472,V472)*K472,W472),L472=6,MIN(MIN(Q472,V472)*1/2,W472)),"")</f>
        <v/>
      </c>
      <c r="Y472" s="202" t="str" cm="1">
        <f t="array" ref="Y472">IFERROR(ROUNDDOWN(_xlfn.IFS(OR(L472=1,L472=2),X472*K472,L472=4,X472,L472=6,X472*2/3),-3),"")</f>
        <v/>
      </c>
      <c r="Z472" s="126"/>
      <c r="AA472" s="127"/>
      <c r="AB472" s="124" t="str">
        <f>IFERROR(ROUNDDOWN(IF(#REF!=1,X472*K472,IF(#REF!=2,X472*K472,IF(#REF!=3,X472*2/3,IF(#REF!=4,X472,IF(#REF!=5,X472*1/2,""))))),-3),"")</f>
        <v/>
      </c>
      <c r="AC472" s="124" t="str">
        <f t="shared" si="48"/>
        <v/>
      </c>
      <c r="AD472" s="128"/>
      <c r="AE472" s="129"/>
      <c r="AF472" s="130"/>
      <c r="AG472" s="119"/>
    </row>
    <row r="473" spans="1:33" s="4" customFormat="1" ht="30" hidden="1" customHeight="1" outlineLevel="5" x14ac:dyDescent="0.15">
      <c r="A473" s="114">
        <v>467</v>
      </c>
      <c r="B473" s="115"/>
      <c r="C473" s="116"/>
      <c r="D473" s="115"/>
      <c r="E473" s="117"/>
      <c r="F473" s="115"/>
      <c r="G473" s="115"/>
      <c r="H473" s="115"/>
      <c r="I473" s="118" t="str">
        <f>IFERROR(VLOOKUP(H473,事業区分!$B$9:$C$10,2,FALSE),"")</f>
        <v/>
      </c>
      <c r="J473" s="119"/>
      <c r="K473" s="120" t="str">
        <f>IFERROR(VLOOKUP(I473,補助率!$B$5:$C$5,2,FALSE),"")</f>
        <v/>
      </c>
      <c r="L473" s="120" t="str">
        <f>IFERROR(VLOOKUP(H473,事業区分!$B$9:$H$10,7,FALSE),"")</f>
        <v/>
      </c>
      <c r="M473" s="119"/>
      <c r="N473" s="115"/>
      <c r="O473" s="121"/>
      <c r="P473" s="121"/>
      <c r="Q473" s="122" t="str">
        <f t="shared" si="43"/>
        <v/>
      </c>
      <c r="R473" s="121"/>
      <c r="S473" s="121"/>
      <c r="T473" s="121" t="str">
        <f t="shared" si="44"/>
        <v/>
      </c>
      <c r="U473" s="123" t="str">
        <f t="shared" si="45"/>
        <v/>
      </c>
      <c r="V473" s="124" t="str">
        <f t="shared" si="46"/>
        <v/>
      </c>
      <c r="W473" s="121" t="str">
        <f t="shared" si="47"/>
        <v/>
      </c>
      <c r="X473" s="201" t="str" cm="1">
        <f t="array" ref="X473">IFERROR(_xlfn.IFS(L473=1,MIN(Q473,V473),L473=2,MIN(Q473,V473,W473),L473=4,MIN(MIN(Q473,V473)*K473,W473),L473=6,MIN(MIN(Q473,V473)*1/2,W473)),"")</f>
        <v/>
      </c>
      <c r="Y473" s="202" t="str" cm="1">
        <f t="array" ref="Y473">IFERROR(ROUNDDOWN(_xlfn.IFS(OR(L473=1,L473=2),X473*K473,L473=4,X473,L473=6,X473*2/3),-3),"")</f>
        <v/>
      </c>
      <c r="Z473" s="126"/>
      <c r="AA473" s="127"/>
      <c r="AB473" s="124" t="str">
        <f>IFERROR(ROUNDDOWN(IF(#REF!=1,X473*K473,IF(#REF!=2,X473*K473,IF(#REF!=3,X473*2/3,IF(#REF!=4,X473,IF(#REF!=5,X473*1/2,""))))),-3),"")</f>
        <v/>
      </c>
      <c r="AC473" s="124" t="str">
        <f t="shared" si="48"/>
        <v/>
      </c>
      <c r="AD473" s="128"/>
      <c r="AE473" s="129"/>
      <c r="AF473" s="130"/>
      <c r="AG473" s="119"/>
    </row>
    <row r="474" spans="1:33" s="4" customFormat="1" ht="30" hidden="1" customHeight="1" outlineLevel="5" x14ac:dyDescent="0.15">
      <c r="A474" s="114">
        <v>468</v>
      </c>
      <c r="B474" s="115"/>
      <c r="C474" s="116"/>
      <c r="D474" s="115"/>
      <c r="E474" s="117"/>
      <c r="F474" s="115"/>
      <c r="G474" s="115"/>
      <c r="H474" s="115"/>
      <c r="I474" s="118" t="str">
        <f>IFERROR(VLOOKUP(H474,事業区分!$B$9:$C$10,2,FALSE),"")</f>
        <v/>
      </c>
      <c r="J474" s="119"/>
      <c r="K474" s="120" t="str">
        <f>IFERROR(VLOOKUP(I474,補助率!$B$5:$C$5,2,FALSE),"")</f>
        <v/>
      </c>
      <c r="L474" s="120" t="str">
        <f>IFERROR(VLOOKUP(H474,事業区分!$B$9:$H$10,7,FALSE),"")</f>
        <v/>
      </c>
      <c r="M474" s="119"/>
      <c r="N474" s="115"/>
      <c r="O474" s="121"/>
      <c r="P474" s="121"/>
      <c r="Q474" s="122" t="str">
        <f t="shared" si="43"/>
        <v/>
      </c>
      <c r="R474" s="121"/>
      <c r="S474" s="121"/>
      <c r="T474" s="121" t="str">
        <f t="shared" si="44"/>
        <v/>
      </c>
      <c r="U474" s="123" t="str">
        <f t="shared" si="45"/>
        <v/>
      </c>
      <c r="V474" s="124" t="str">
        <f t="shared" si="46"/>
        <v/>
      </c>
      <c r="W474" s="121" t="str">
        <f t="shared" si="47"/>
        <v/>
      </c>
      <c r="X474" s="201" t="str" cm="1">
        <f t="array" ref="X474">IFERROR(_xlfn.IFS(L474=1,MIN(Q474,V474),L474=2,MIN(Q474,V474,W474),L474=4,MIN(MIN(Q474,V474)*K474,W474),L474=6,MIN(MIN(Q474,V474)*1/2,W474)),"")</f>
        <v/>
      </c>
      <c r="Y474" s="202" t="str" cm="1">
        <f t="array" ref="Y474">IFERROR(ROUNDDOWN(_xlfn.IFS(OR(L474=1,L474=2),X474*K474,L474=4,X474,L474=6,X474*2/3),-3),"")</f>
        <v/>
      </c>
      <c r="Z474" s="126"/>
      <c r="AA474" s="127"/>
      <c r="AB474" s="124" t="str">
        <f>IFERROR(ROUNDDOWN(IF(#REF!=1,X474*K474,IF(#REF!=2,X474*K474,IF(#REF!=3,X474*2/3,IF(#REF!=4,X474,IF(#REF!=5,X474*1/2,""))))),-3),"")</f>
        <v/>
      </c>
      <c r="AC474" s="124" t="str">
        <f t="shared" si="48"/>
        <v/>
      </c>
      <c r="AD474" s="128"/>
      <c r="AE474" s="129"/>
      <c r="AF474" s="130"/>
      <c r="AG474" s="119"/>
    </row>
    <row r="475" spans="1:33" s="4" customFormat="1" ht="30" hidden="1" customHeight="1" outlineLevel="5" x14ac:dyDescent="0.15">
      <c r="A475" s="114">
        <v>469</v>
      </c>
      <c r="B475" s="115"/>
      <c r="C475" s="116"/>
      <c r="D475" s="115"/>
      <c r="E475" s="117"/>
      <c r="F475" s="115"/>
      <c r="G475" s="115"/>
      <c r="H475" s="115"/>
      <c r="I475" s="118" t="str">
        <f>IFERROR(VLOOKUP(H475,事業区分!$B$9:$C$10,2,FALSE),"")</f>
        <v/>
      </c>
      <c r="J475" s="119"/>
      <c r="K475" s="120" t="str">
        <f>IFERROR(VLOOKUP(I475,補助率!$B$5:$C$5,2,FALSE),"")</f>
        <v/>
      </c>
      <c r="L475" s="120" t="str">
        <f>IFERROR(VLOOKUP(H475,事業区分!$B$9:$H$10,7,FALSE),"")</f>
        <v/>
      </c>
      <c r="M475" s="119"/>
      <c r="N475" s="115"/>
      <c r="O475" s="121"/>
      <c r="P475" s="121"/>
      <c r="Q475" s="122" t="str">
        <f t="shared" si="43"/>
        <v/>
      </c>
      <c r="R475" s="121"/>
      <c r="S475" s="121"/>
      <c r="T475" s="121" t="str">
        <f t="shared" si="44"/>
        <v/>
      </c>
      <c r="U475" s="123" t="str">
        <f t="shared" si="45"/>
        <v/>
      </c>
      <c r="V475" s="124" t="str">
        <f t="shared" si="46"/>
        <v/>
      </c>
      <c r="W475" s="121" t="str">
        <f t="shared" si="47"/>
        <v/>
      </c>
      <c r="X475" s="201" t="str" cm="1">
        <f t="array" ref="X475">IFERROR(_xlfn.IFS(L475=1,MIN(Q475,V475),L475=2,MIN(Q475,V475,W475),L475=4,MIN(MIN(Q475,V475)*K475,W475),L475=6,MIN(MIN(Q475,V475)*1/2,W475)),"")</f>
        <v/>
      </c>
      <c r="Y475" s="202" t="str" cm="1">
        <f t="array" ref="Y475">IFERROR(ROUNDDOWN(_xlfn.IFS(OR(L475=1,L475=2),X475*K475,L475=4,X475,L475=6,X475*2/3),-3),"")</f>
        <v/>
      </c>
      <c r="Z475" s="126"/>
      <c r="AA475" s="127"/>
      <c r="AB475" s="124" t="str">
        <f>IFERROR(ROUNDDOWN(IF(#REF!=1,X475*K475,IF(#REF!=2,X475*K475,IF(#REF!=3,X475*2/3,IF(#REF!=4,X475,IF(#REF!=5,X475*1/2,""))))),-3),"")</f>
        <v/>
      </c>
      <c r="AC475" s="124" t="str">
        <f t="shared" si="48"/>
        <v/>
      </c>
      <c r="AD475" s="128"/>
      <c r="AE475" s="129"/>
      <c r="AF475" s="130"/>
      <c r="AG475" s="119"/>
    </row>
    <row r="476" spans="1:33" s="4" customFormat="1" ht="30" hidden="1" customHeight="1" outlineLevel="5" x14ac:dyDescent="0.15">
      <c r="A476" s="114">
        <v>470</v>
      </c>
      <c r="B476" s="115"/>
      <c r="C476" s="116"/>
      <c r="D476" s="115"/>
      <c r="E476" s="117"/>
      <c r="F476" s="115"/>
      <c r="G476" s="115"/>
      <c r="H476" s="115"/>
      <c r="I476" s="118" t="str">
        <f>IFERROR(VLOOKUP(H476,事業区分!$B$9:$C$10,2,FALSE),"")</f>
        <v/>
      </c>
      <c r="J476" s="119"/>
      <c r="K476" s="120" t="str">
        <f>IFERROR(VLOOKUP(I476,補助率!$B$5:$C$5,2,FALSE),"")</f>
        <v/>
      </c>
      <c r="L476" s="120" t="str">
        <f>IFERROR(VLOOKUP(H476,事業区分!$B$9:$H$10,7,FALSE),"")</f>
        <v/>
      </c>
      <c r="M476" s="119"/>
      <c r="N476" s="115"/>
      <c r="O476" s="121"/>
      <c r="P476" s="121"/>
      <c r="Q476" s="122" t="str">
        <f t="shared" si="43"/>
        <v/>
      </c>
      <c r="R476" s="121"/>
      <c r="S476" s="121"/>
      <c r="T476" s="121" t="str">
        <f t="shared" si="44"/>
        <v/>
      </c>
      <c r="U476" s="123" t="str">
        <f t="shared" si="45"/>
        <v/>
      </c>
      <c r="V476" s="124" t="str">
        <f t="shared" si="46"/>
        <v/>
      </c>
      <c r="W476" s="121" t="str">
        <f t="shared" si="47"/>
        <v/>
      </c>
      <c r="X476" s="201" t="str" cm="1">
        <f t="array" ref="X476">IFERROR(_xlfn.IFS(L476=1,MIN(Q476,V476),L476=2,MIN(Q476,V476,W476),L476=4,MIN(MIN(Q476,V476)*K476,W476),L476=6,MIN(MIN(Q476,V476)*1/2,W476)),"")</f>
        <v/>
      </c>
      <c r="Y476" s="202" t="str" cm="1">
        <f t="array" ref="Y476">IFERROR(ROUNDDOWN(_xlfn.IFS(OR(L476=1,L476=2),X476*K476,L476=4,X476,L476=6,X476*2/3),-3),"")</f>
        <v/>
      </c>
      <c r="Z476" s="126"/>
      <c r="AA476" s="127"/>
      <c r="AB476" s="124" t="str">
        <f>IFERROR(ROUNDDOWN(IF(#REF!=1,X476*K476,IF(#REF!=2,X476*K476,IF(#REF!=3,X476*2/3,IF(#REF!=4,X476,IF(#REF!=5,X476*1/2,""))))),-3),"")</f>
        <v/>
      </c>
      <c r="AC476" s="124" t="str">
        <f t="shared" si="48"/>
        <v/>
      </c>
      <c r="AD476" s="128"/>
      <c r="AE476" s="129"/>
      <c r="AF476" s="130"/>
      <c r="AG476" s="119"/>
    </row>
    <row r="477" spans="1:33" s="4" customFormat="1" ht="30" hidden="1" customHeight="1" outlineLevel="5" x14ac:dyDescent="0.15">
      <c r="A477" s="114">
        <v>471</v>
      </c>
      <c r="B477" s="115"/>
      <c r="C477" s="116"/>
      <c r="D477" s="115"/>
      <c r="E477" s="117"/>
      <c r="F477" s="115"/>
      <c r="G477" s="115"/>
      <c r="H477" s="115"/>
      <c r="I477" s="118" t="str">
        <f>IFERROR(VLOOKUP(H477,事業区分!$B$9:$C$10,2,FALSE),"")</f>
        <v/>
      </c>
      <c r="J477" s="119"/>
      <c r="K477" s="120" t="str">
        <f>IFERROR(VLOOKUP(I477,補助率!$B$5:$C$5,2,FALSE),"")</f>
        <v/>
      </c>
      <c r="L477" s="120" t="str">
        <f>IFERROR(VLOOKUP(H477,事業区分!$B$9:$H$10,7,FALSE),"")</f>
        <v/>
      </c>
      <c r="M477" s="119"/>
      <c r="N477" s="115"/>
      <c r="O477" s="121"/>
      <c r="P477" s="121"/>
      <c r="Q477" s="122" t="str">
        <f t="shared" si="43"/>
        <v/>
      </c>
      <c r="R477" s="121"/>
      <c r="S477" s="121"/>
      <c r="T477" s="121" t="str">
        <f t="shared" si="44"/>
        <v/>
      </c>
      <c r="U477" s="123" t="str">
        <f t="shared" si="45"/>
        <v/>
      </c>
      <c r="V477" s="124" t="str">
        <f t="shared" si="46"/>
        <v/>
      </c>
      <c r="W477" s="121" t="str">
        <f t="shared" si="47"/>
        <v/>
      </c>
      <c r="X477" s="201" t="str" cm="1">
        <f t="array" ref="X477">IFERROR(_xlfn.IFS(L477=1,MIN(Q477,V477),L477=2,MIN(Q477,V477,W477),L477=4,MIN(MIN(Q477,V477)*K477,W477),L477=6,MIN(MIN(Q477,V477)*1/2,W477)),"")</f>
        <v/>
      </c>
      <c r="Y477" s="202" t="str" cm="1">
        <f t="array" ref="Y477">IFERROR(ROUNDDOWN(_xlfn.IFS(OR(L477=1,L477=2),X477*K477,L477=4,X477,L477=6,X477*2/3),-3),"")</f>
        <v/>
      </c>
      <c r="Z477" s="126"/>
      <c r="AA477" s="127"/>
      <c r="AB477" s="124" t="str">
        <f>IFERROR(ROUNDDOWN(IF(#REF!=1,X477*K477,IF(#REF!=2,X477*K477,IF(#REF!=3,X477*2/3,IF(#REF!=4,X477,IF(#REF!=5,X477*1/2,""))))),-3),"")</f>
        <v/>
      </c>
      <c r="AC477" s="124" t="str">
        <f t="shared" si="48"/>
        <v/>
      </c>
      <c r="AD477" s="128"/>
      <c r="AE477" s="129"/>
      <c r="AF477" s="130"/>
      <c r="AG477" s="119"/>
    </row>
    <row r="478" spans="1:33" s="4" customFormat="1" ht="30" hidden="1" customHeight="1" outlineLevel="5" x14ac:dyDescent="0.15">
      <c r="A478" s="114">
        <v>472</v>
      </c>
      <c r="B478" s="115"/>
      <c r="C478" s="116"/>
      <c r="D478" s="115"/>
      <c r="E478" s="117"/>
      <c r="F478" s="115"/>
      <c r="G478" s="115"/>
      <c r="H478" s="115"/>
      <c r="I478" s="118" t="str">
        <f>IFERROR(VLOOKUP(H478,事業区分!$B$9:$C$10,2,FALSE),"")</f>
        <v/>
      </c>
      <c r="J478" s="119"/>
      <c r="K478" s="120" t="str">
        <f>IFERROR(VLOOKUP(I478,補助率!$B$5:$C$5,2,FALSE),"")</f>
        <v/>
      </c>
      <c r="L478" s="120" t="str">
        <f>IFERROR(VLOOKUP(H478,事業区分!$B$9:$H$10,7,FALSE),"")</f>
        <v/>
      </c>
      <c r="M478" s="119"/>
      <c r="N478" s="115"/>
      <c r="O478" s="121"/>
      <c r="P478" s="121"/>
      <c r="Q478" s="122" t="str">
        <f t="shared" si="43"/>
        <v/>
      </c>
      <c r="R478" s="121"/>
      <c r="S478" s="121"/>
      <c r="T478" s="121" t="str">
        <f t="shared" si="44"/>
        <v/>
      </c>
      <c r="U478" s="123" t="str">
        <f t="shared" si="45"/>
        <v/>
      </c>
      <c r="V478" s="124" t="str">
        <f t="shared" si="46"/>
        <v/>
      </c>
      <c r="W478" s="121" t="str">
        <f t="shared" si="47"/>
        <v/>
      </c>
      <c r="X478" s="201" t="str" cm="1">
        <f t="array" ref="X478">IFERROR(_xlfn.IFS(L478=1,MIN(Q478,V478),L478=2,MIN(Q478,V478,W478),L478=4,MIN(MIN(Q478,V478)*K478,W478),L478=6,MIN(MIN(Q478,V478)*1/2,W478)),"")</f>
        <v/>
      </c>
      <c r="Y478" s="202" t="str" cm="1">
        <f t="array" ref="Y478">IFERROR(ROUNDDOWN(_xlfn.IFS(OR(L478=1,L478=2),X478*K478,L478=4,X478,L478=6,X478*2/3),-3),"")</f>
        <v/>
      </c>
      <c r="Z478" s="126"/>
      <c r="AA478" s="127"/>
      <c r="AB478" s="124" t="str">
        <f>IFERROR(ROUNDDOWN(IF(#REF!=1,X478*K478,IF(#REF!=2,X478*K478,IF(#REF!=3,X478*2/3,IF(#REF!=4,X478,IF(#REF!=5,X478*1/2,""))))),-3),"")</f>
        <v/>
      </c>
      <c r="AC478" s="124" t="str">
        <f t="shared" si="48"/>
        <v/>
      </c>
      <c r="AD478" s="128"/>
      <c r="AE478" s="129"/>
      <c r="AF478" s="130"/>
      <c r="AG478" s="119"/>
    </row>
    <row r="479" spans="1:33" s="4" customFormat="1" ht="30" hidden="1" customHeight="1" outlineLevel="5" x14ac:dyDescent="0.15">
      <c r="A479" s="114">
        <v>473</v>
      </c>
      <c r="B479" s="115"/>
      <c r="C479" s="116"/>
      <c r="D479" s="115"/>
      <c r="E479" s="117"/>
      <c r="F479" s="115"/>
      <c r="G479" s="115"/>
      <c r="H479" s="115"/>
      <c r="I479" s="118" t="str">
        <f>IFERROR(VLOOKUP(H479,事業区分!$B$9:$C$10,2,FALSE),"")</f>
        <v/>
      </c>
      <c r="J479" s="119"/>
      <c r="K479" s="120" t="str">
        <f>IFERROR(VLOOKUP(I479,補助率!$B$5:$C$5,2,FALSE),"")</f>
        <v/>
      </c>
      <c r="L479" s="120" t="str">
        <f>IFERROR(VLOOKUP(H479,事業区分!$B$9:$H$10,7,FALSE),"")</f>
        <v/>
      </c>
      <c r="M479" s="119"/>
      <c r="N479" s="115"/>
      <c r="O479" s="121"/>
      <c r="P479" s="121"/>
      <c r="Q479" s="122" t="str">
        <f t="shared" si="43"/>
        <v/>
      </c>
      <c r="R479" s="121"/>
      <c r="S479" s="121"/>
      <c r="T479" s="121" t="str">
        <f t="shared" si="44"/>
        <v/>
      </c>
      <c r="U479" s="123" t="str">
        <f t="shared" si="45"/>
        <v/>
      </c>
      <c r="V479" s="124" t="str">
        <f t="shared" si="46"/>
        <v/>
      </c>
      <c r="W479" s="121" t="str">
        <f t="shared" si="47"/>
        <v/>
      </c>
      <c r="X479" s="201" t="str" cm="1">
        <f t="array" ref="X479">IFERROR(_xlfn.IFS(L479=1,MIN(Q479,V479),L479=2,MIN(Q479,V479,W479),L479=4,MIN(MIN(Q479,V479)*K479,W479),L479=6,MIN(MIN(Q479,V479)*1/2,W479)),"")</f>
        <v/>
      </c>
      <c r="Y479" s="202" t="str" cm="1">
        <f t="array" ref="Y479">IFERROR(ROUNDDOWN(_xlfn.IFS(OR(L479=1,L479=2),X479*K479,L479=4,X479,L479=6,X479*2/3),-3),"")</f>
        <v/>
      </c>
      <c r="Z479" s="126"/>
      <c r="AA479" s="127"/>
      <c r="AB479" s="124" t="str">
        <f>IFERROR(ROUNDDOWN(IF(#REF!=1,X479*K479,IF(#REF!=2,X479*K479,IF(#REF!=3,X479*2/3,IF(#REF!=4,X479,IF(#REF!=5,X479*1/2,""))))),-3),"")</f>
        <v/>
      </c>
      <c r="AC479" s="124" t="str">
        <f t="shared" si="48"/>
        <v/>
      </c>
      <c r="AD479" s="128"/>
      <c r="AE479" s="129"/>
      <c r="AF479" s="130"/>
      <c r="AG479" s="119"/>
    </row>
    <row r="480" spans="1:33" s="4" customFormat="1" ht="30" hidden="1" customHeight="1" outlineLevel="5" x14ac:dyDescent="0.15">
      <c r="A480" s="114">
        <v>474</v>
      </c>
      <c r="B480" s="115"/>
      <c r="C480" s="116"/>
      <c r="D480" s="115"/>
      <c r="E480" s="117"/>
      <c r="F480" s="115"/>
      <c r="G480" s="115"/>
      <c r="H480" s="115"/>
      <c r="I480" s="118" t="str">
        <f>IFERROR(VLOOKUP(H480,事業区分!$B$9:$C$10,2,FALSE),"")</f>
        <v/>
      </c>
      <c r="J480" s="119"/>
      <c r="K480" s="120" t="str">
        <f>IFERROR(VLOOKUP(I480,補助率!$B$5:$C$5,2,FALSE),"")</f>
        <v/>
      </c>
      <c r="L480" s="120" t="str">
        <f>IFERROR(VLOOKUP(H480,事業区分!$B$9:$H$10,7,FALSE),"")</f>
        <v/>
      </c>
      <c r="M480" s="119"/>
      <c r="N480" s="115"/>
      <c r="O480" s="121"/>
      <c r="P480" s="121"/>
      <c r="Q480" s="122" t="str">
        <f t="shared" si="43"/>
        <v/>
      </c>
      <c r="R480" s="121"/>
      <c r="S480" s="121"/>
      <c r="T480" s="121" t="str">
        <f t="shared" si="44"/>
        <v/>
      </c>
      <c r="U480" s="123" t="str">
        <f t="shared" si="45"/>
        <v/>
      </c>
      <c r="V480" s="124" t="str">
        <f t="shared" si="46"/>
        <v/>
      </c>
      <c r="W480" s="121" t="str">
        <f t="shared" si="47"/>
        <v/>
      </c>
      <c r="X480" s="201" t="str" cm="1">
        <f t="array" ref="X480">IFERROR(_xlfn.IFS(L480=1,MIN(Q480,V480),L480=2,MIN(Q480,V480,W480),L480=4,MIN(MIN(Q480,V480)*K480,W480),L480=6,MIN(MIN(Q480,V480)*1/2,W480)),"")</f>
        <v/>
      </c>
      <c r="Y480" s="202" t="str" cm="1">
        <f t="array" ref="Y480">IFERROR(ROUNDDOWN(_xlfn.IFS(OR(L480=1,L480=2),X480*K480,L480=4,X480,L480=6,X480*2/3),-3),"")</f>
        <v/>
      </c>
      <c r="Z480" s="126"/>
      <c r="AA480" s="127"/>
      <c r="AB480" s="124" t="str">
        <f>IFERROR(ROUNDDOWN(IF(#REF!=1,X480*K480,IF(#REF!=2,X480*K480,IF(#REF!=3,X480*2/3,IF(#REF!=4,X480,IF(#REF!=5,X480*1/2,""))))),-3),"")</f>
        <v/>
      </c>
      <c r="AC480" s="124" t="str">
        <f t="shared" si="48"/>
        <v/>
      </c>
      <c r="AD480" s="128"/>
      <c r="AE480" s="129"/>
      <c r="AF480" s="130"/>
      <c r="AG480" s="119"/>
    </row>
    <row r="481" spans="1:33" s="4" customFormat="1" ht="30" hidden="1" customHeight="1" outlineLevel="5" x14ac:dyDescent="0.15">
      <c r="A481" s="114">
        <v>475</v>
      </c>
      <c r="B481" s="115"/>
      <c r="C481" s="116"/>
      <c r="D481" s="115"/>
      <c r="E481" s="117"/>
      <c r="F481" s="115"/>
      <c r="G481" s="115"/>
      <c r="H481" s="115"/>
      <c r="I481" s="118" t="str">
        <f>IFERROR(VLOOKUP(H481,事業区分!$B$9:$C$10,2,FALSE),"")</f>
        <v/>
      </c>
      <c r="J481" s="119"/>
      <c r="K481" s="120" t="str">
        <f>IFERROR(VLOOKUP(I481,補助率!$B$5:$C$5,2,FALSE),"")</f>
        <v/>
      </c>
      <c r="L481" s="120" t="str">
        <f>IFERROR(VLOOKUP(H481,事業区分!$B$9:$H$10,7,FALSE),"")</f>
        <v/>
      </c>
      <c r="M481" s="119"/>
      <c r="N481" s="115"/>
      <c r="O481" s="121"/>
      <c r="P481" s="121"/>
      <c r="Q481" s="122" t="str">
        <f t="shared" si="43"/>
        <v/>
      </c>
      <c r="R481" s="121"/>
      <c r="S481" s="121"/>
      <c r="T481" s="121" t="str">
        <f t="shared" si="44"/>
        <v/>
      </c>
      <c r="U481" s="123" t="str">
        <f t="shared" si="45"/>
        <v/>
      </c>
      <c r="V481" s="124" t="str">
        <f t="shared" si="46"/>
        <v/>
      </c>
      <c r="W481" s="121" t="str">
        <f t="shared" si="47"/>
        <v/>
      </c>
      <c r="X481" s="201" t="str" cm="1">
        <f t="array" ref="X481">IFERROR(_xlfn.IFS(L481=1,MIN(Q481,V481),L481=2,MIN(Q481,V481,W481),L481=4,MIN(MIN(Q481,V481)*K481,W481),L481=6,MIN(MIN(Q481,V481)*1/2,W481)),"")</f>
        <v/>
      </c>
      <c r="Y481" s="202" t="str" cm="1">
        <f t="array" ref="Y481">IFERROR(ROUNDDOWN(_xlfn.IFS(OR(L481=1,L481=2),X481*K481,L481=4,X481,L481=6,X481*2/3),-3),"")</f>
        <v/>
      </c>
      <c r="Z481" s="126"/>
      <c r="AA481" s="127"/>
      <c r="AB481" s="124" t="str">
        <f>IFERROR(ROUNDDOWN(IF(#REF!=1,X481*K481,IF(#REF!=2,X481*K481,IF(#REF!=3,X481*2/3,IF(#REF!=4,X481,IF(#REF!=5,X481*1/2,""))))),-3),"")</f>
        <v/>
      </c>
      <c r="AC481" s="124" t="str">
        <f t="shared" si="48"/>
        <v/>
      </c>
      <c r="AD481" s="128"/>
      <c r="AE481" s="129"/>
      <c r="AF481" s="130"/>
      <c r="AG481" s="119"/>
    </row>
    <row r="482" spans="1:33" s="4" customFormat="1" ht="30" hidden="1" customHeight="1" outlineLevel="5" x14ac:dyDescent="0.15">
      <c r="A482" s="114">
        <v>476</v>
      </c>
      <c r="B482" s="115"/>
      <c r="C482" s="116"/>
      <c r="D482" s="115"/>
      <c r="E482" s="117"/>
      <c r="F482" s="115"/>
      <c r="G482" s="115"/>
      <c r="H482" s="115"/>
      <c r="I482" s="118" t="str">
        <f>IFERROR(VLOOKUP(H482,事業区分!$B$9:$C$10,2,FALSE),"")</f>
        <v/>
      </c>
      <c r="J482" s="119"/>
      <c r="K482" s="120" t="str">
        <f>IFERROR(VLOOKUP(I482,補助率!$B$5:$C$5,2,FALSE),"")</f>
        <v/>
      </c>
      <c r="L482" s="120" t="str">
        <f>IFERROR(VLOOKUP(H482,事業区分!$B$9:$H$10,7,FALSE),"")</f>
        <v/>
      </c>
      <c r="M482" s="119"/>
      <c r="N482" s="115"/>
      <c r="O482" s="121"/>
      <c r="P482" s="121"/>
      <c r="Q482" s="122" t="str">
        <f t="shared" si="43"/>
        <v/>
      </c>
      <c r="R482" s="121"/>
      <c r="S482" s="121"/>
      <c r="T482" s="121" t="str">
        <f t="shared" si="44"/>
        <v/>
      </c>
      <c r="U482" s="123" t="str">
        <f t="shared" si="45"/>
        <v/>
      </c>
      <c r="V482" s="124" t="str">
        <f t="shared" si="46"/>
        <v/>
      </c>
      <c r="W482" s="121" t="str">
        <f t="shared" si="47"/>
        <v/>
      </c>
      <c r="X482" s="201" t="str" cm="1">
        <f t="array" ref="X482">IFERROR(_xlfn.IFS(L482=1,MIN(Q482,V482),L482=2,MIN(Q482,V482,W482),L482=4,MIN(MIN(Q482,V482)*K482,W482),L482=6,MIN(MIN(Q482,V482)*1/2,W482)),"")</f>
        <v/>
      </c>
      <c r="Y482" s="202" t="str" cm="1">
        <f t="array" ref="Y482">IFERROR(ROUNDDOWN(_xlfn.IFS(OR(L482=1,L482=2),X482*K482,L482=4,X482,L482=6,X482*2/3),-3),"")</f>
        <v/>
      </c>
      <c r="Z482" s="126"/>
      <c r="AA482" s="127"/>
      <c r="AB482" s="124" t="str">
        <f>IFERROR(ROUNDDOWN(IF(#REF!=1,X482*K482,IF(#REF!=2,X482*K482,IF(#REF!=3,X482*2/3,IF(#REF!=4,X482,IF(#REF!=5,X482*1/2,""))))),-3),"")</f>
        <v/>
      </c>
      <c r="AC482" s="124" t="str">
        <f t="shared" si="48"/>
        <v/>
      </c>
      <c r="AD482" s="128"/>
      <c r="AE482" s="129"/>
      <c r="AF482" s="130"/>
      <c r="AG482" s="119"/>
    </row>
    <row r="483" spans="1:33" s="4" customFormat="1" ht="30" hidden="1" customHeight="1" outlineLevel="5" x14ac:dyDescent="0.15">
      <c r="A483" s="114">
        <v>477</v>
      </c>
      <c r="B483" s="115"/>
      <c r="C483" s="116"/>
      <c r="D483" s="115"/>
      <c r="E483" s="117"/>
      <c r="F483" s="115"/>
      <c r="G483" s="115"/>
      <c r="H483" s="115"/>
      <c r="I483" s="118" t="str">
        <f>IFERROR(VLOOKUP(H483,事業区分!$B$9:$C$10,2,FALSE),"")</f>
        <v/>
      </c>
      <c r="J483" s="119"/>
      <c r="K483" s="120" t="str">
        <f>IFERROR(VLOOKUP(I483,補助率!$B$5:$C$5,2,FALSE),"")</f>
        <v/>
      </c>
      <c r="L483" s="120" t="str">
        <f>IFERROR(VLOOKUP(H483,事業区分!$B$9:$H$10,7,FALSE),"")</f>
        <v/>
      </c>
      <c r="M483" s="119"/>
      <c r="N483" s="115"/>
      <c r="O483" s="121"/>
      <c r="P483" s="121"/>
      <c r="Q483" s="122" t="str">
        <f t="shared" si="43"/>
        <v/>
      </c>
      <c r="R483" s="121"/>
      <c r="S483" s="121"/>
      <c r="T483" s="121" t="str">
        <f t="shared" si="44"/>
        <v/>
      </c>
      <c r="U483" s="123" t="str">
        <f t="shared" si="45"/>
        <v/>
      </c>
      <c r="V483" s="124" t="str">
        <f t="shared" si="46"/>
        <v/>
      </c>
      <c r="W483" s="121" t="str">
        <f t="shared" si="47"/>
        <v/>
      </c>
      <c r="X483" s="201" t="str" cm="1">
        <f t="array" ref="X483">IFERROR(_xlfn.IFS(L483=1,MIN(Q483,V483),L483=2,MIN(Q483,V483,W483),L483=4,MIN(MIN(Q483,V483)*K483,W483),L483=6,MIN(MIN(Q483,V483)*1/2,W483)),"")</f>
        <v/>
      </c>
      <c r="Y483" s="202" t="str" cm="1">
        <f t="array" ref="Y483">IFERROR(ROUNDDOWN(_xlfn.IFS(OR(L483=1,L483=2),X483*K483,L483=4,X483,L483=6,X483*2/3),-3),"")</f>
        <v/>
      </c>
      <c r="Z483" s="126"/>
      <c r="AA483" s="127"/>
      <c r="AB483" s="124" t="str">
        <f>IFERROR(ROUNDDOWN(IF(#REF!=1,X483*K483,IF(#REF!=2,X483*K483,IF(#REF!=3,X483*2/3,IF(#REF!=4,X483,IF(#REF!=5,X483*1/2,""))))),-3),"")</f>
        <v/>
      </c>
      <c r="AC483" s="124" t="str">
        <f t="shared" si="48"/>
        <v/>
      </c>
      <c r="AD483" s="128"/>
      <c r="AE483" s="129"/>
      <c r="AF483" s="130"/>
      <c r="AG483" s="119"/>
    </row>
    <row r="484" spans="1:33" s="4" customFormat="1" ht="30" hidden="1" customHeight="1" outlineLevel="5" x14ac:dyDescent="0.15">
      <c r="A484" s="114">
        <v>478</v>
      </c>
      <c r="B484" s="115"/>
      <c r="C484" s="116"/>
      <c r="D484" s="115"/>
      <c r="E484" s="117"/>
      <c r="F484" s="115"/>
      <c r="G484" s="115"/>
      <c r="H484" s="115"/>
      <c r="I484" s="118" t="str">
        <f>IFERROR(VLOOKUP(H484,事業区分!$B$9:$C$10,2,FALSE),"")</f>
        <v/>
      </c>
      <c r="J484" s="119"/>
      <c r="K484" s="120" t="str">
        <f>IFERROR(VLOOKUP(I484,補助率!$B$5:$C$5,2,FALSE),"")</f>
        <v/>
      </c>
      <c r="L484" s="120" t="str">
        <f>IFERROR(VLOOKUP(H484,事業区分!$B$9:$H$10,7,FALSE),"")</f>
        <v/>
      </c>
      <c r="M484" s="119"/>
      <c r="N484" s="115"/>
      <c r="O484" s="121"/>
      <c r="P484" s="121"/>
      <c r="Q484" s="122" t="str">
        <f t="shared" si="43"/>
        <v/>
      </c>
      <c r="R484" s="121"/>
      <c r="S484" s="121"/>
      <c r="T484" s="121" t="str">
        <f t="shared" si="44"/>
        <v/>
      </c>
      <c r="U484" s="123" t="str">
        <f t="shared" si="45"/>
        <v/>
      </c>
      <c r="V484" s="124" t="str">
        <f t="shared" si="46"/>
        <v/>
      </c>
      <c r="W484" s="121" t="str">
        <f t="shared" si="47"/>
        <v/>
      </c>
      <c r="X484" s="201" t="str" cm="1">
        <f t="array" ref="X484">IFERROR(_xlfn.IFS(L484=1,MIN(Q484,V484),L484=2,MIN(Q484,V484,W484),L484=4,MIN(MIN(Q484,V484)*K484,W484),L484=6,MIN(MIN(Q484,V484)*1/2,W484)),"")</f>
        <v/>
      </c>
      <c r="Y484" s="202" t="str" cm="1">
        <f t="array" ref="Y484">IFERROR(ROUNDDOWN(_xlfn.IFS(OR(L484=1,L484=2),X484*K484,L484=4,X484,L484=6,X484*2/3),-3),"")</f>
        <v/>
      </c>
      <c r="Z484" s="126"/>
      <c r="AA484" s="127"/>
      <c r="AB484" s="124" t="str">
        <f>IFERROR(ROUNDDOWN(IF(#REF!=1,X484*K484,IF(#REF!=2,X484*K484,IF(#REF!=3,X484*2/3,IF(#REF!=4,X484,IF(#REF!=5,X484*1/2,""))))),-3),"")</f>
        <v/>
      </c>
      <c r="AC484" s="124" t="str">
        <f t="shared" si="48"/>
        <v/>
      </c>
      <c r="AD484" s="128"/>
      <c r="AE484" s="129"/>
      <c r="AF484" s="130"/>
      <c r="AG484" s="119"/>
    </row>
    <row r="485" spans="1:33" s="4" customFormat="1" ht="30" hidden="1" customHeight="1" outlineLevel="5" x14ac:dyDescent="0.15">
      <c r="A485" s="114">
        <v>479</v>
      </c>
      <c r="B485" s="115"/>
      <c r="C485" s="116"/>
      <c r="D485" s="115"/>
      <c r="E485" s="117"/>
      <c r="F485" s="115"/>
      <c r="G485" s="115"/>
      <c r="H485" s="115"/>
      <c r="I485" s="118" t="str">
        <f>IFERROR(VLOOKUP(H485,事業区分!$B$9:$C$10,2,FALSE),"")</f>
        <v/>
      </c>
      <c r="J485" s="119"/>
      <c r="K485" s="120" t="str">
        <f>IFERROR(VLOOKUP(I485,補助率!$B$5:$C$5,2,FALSE),"")</f>
        <v/>
      </c>
      <c r="L485" s="120" t="str">
        <f>IFERROR(VLOOKUP(H485,事業区分!$B$9:$H$10,7,FALSE),"")</f>
        <v/>
      </c>
      <c r="M485" s="119"/>
      <c r="N485" s="115"/>
      <c r="O485" s="121"/>
      <c r="P485" s="121"/>
      <c r="Q485" s="122" t="str">
        <f t="shared" si="43"/>
        <v/>
      </c>
      <c r="R485" s="121"/>
      <c r="S485" s="121"/>
      <c r="T485" s="121" t="str">
        <f t="shared" si="44"/>
        <v/>
      </c>
      <c r="U485" s="123" t="str">
        <f t="shared" si="45"/>
        <v/>
      </c>
      <c r="V485" s="124" t="str">
        <f t="shared" si="46"/>
        <v/>
      </c>
      <c r="W485" s="121" t="str">
        <f t="shared" si="47"/>
        <v/>
      </c>
      <c r="X485" s="201" t="str" cm="1">
        <f t="array" ref="X485">IFERROR(_xlfn.IFS(L485=1,MIN(Q485,V485),L485=2,MIN(Q485,V485,W485),L485=4,MIN(MIN(Q485,V485)*K485,W485),L485=6,MIN(MIN(Q485,V485)*1/2,W485)),"")</f>
        <v/>
      </c>
      <c r="Y485" s="202" t="str" cm="1">
        <f t="array" ref="Y485">IFERROR(ROUNDDOWN(_xlfn.IFS(OR(L485=1,L485=2),X485*K485,L485=4,X485,L485=6,X485*2/3),-3),"")</f>
        <v/>
      </c>
      <c r="Z485" s="126"/>
      <c r="AA485" s="127"/>
      <c r="AB485" s="124" t="str">
        <f>IFERROR(ROUNDDOWN(IF(#REF!=1,X485*K485,IF(#REF!=2,X485*K485,IF(#REF!=3,X485*2/3,IF(#REF!=4,X485,IF(#REF!=5,X485*1/2,""))))),-3),"")</f>
        <v/>
      </c>
      <c r="AC485" s="124" t="str">
        <f t="shared" si="48"/>
        <v/>
      </c>
      <c r="AD485" s="128"/>
      <c r="AE485" s="129"/>
      <c r="AF485" s="130"/>
      <c r="AG485" s="119"/>
    </row>
    <row r="486" spans="1:33" s="4" customFormat="1" ht="30" hidden="1" customHeight="1" outlineLevel="5" x14ac:dyDescent="0.15">
      <c r="A486" s="114">
        <v>480</v>
      </c>
      <c r="B486" s="115"/>
      <c r="C486" s="116"/>
      <c r="D486" s="115"/>
      <c r="E486" s="117"/>
      <c r="F486" s="115"/>
      <c r="G486" s="115"/>
      <c r="H486" s="115"/>
      <c r="I486" s="118" t="str">
        <f>IFERROR(VLOOKUP(H486,事業区分!$B$9:$C$10,2,FALSE),"")</f>
        <v/>
      </c>
      <c r="J486" s="119"/>
      <c r="K486" s="120" t="str">
        <f>IFERROR(VLOOKUP(I486,補助率!$B$5:$C$5,2,FALSE),"")</f>
        <v/>
      </c>
      <c r="L486" s="120" t="str">
        <f>IFERROR(VLOOKUP(H486,事業区分!$B$9:$H$10,7,FALSE),"")</f>
        <v/>
      </c>
      <c r="M486" s="119"/>
      <c r="N486" s="115"/>
      <c r="O486" s="121"/>
      <c r="P486" s="121"/>
      <c r="Q486" s="122" t="str">
        <f t="shared" si="43"/>
        <v/>
      </c>
      <c r="R486" s="121"/>
      <c r="S486" s="121"/>
      <c r="T486" s="121" t="str">
        <f t="shared" si="44"/>
        <v/>
      </c>
      <c r="U486" s="123" t="str">
        <f t="shared" si="45"/>
        <v/>
      </c>
      <c r="V486" s="124" t="str">
        <f t="shared" si="46"/>
        <v/>
      </c>
      <c r="W486" s="121" t="str">
        <f t="shared" si="47"/>
        <v/>
      </c>
      <c r="X486" s="201" t="str" cm="1">
        <f t="array" ref="X486">IFERROR(_xlfn.IFS(L486=1,MIN(Q486,V486),L486=2,MIN(Q486,V486,W486),L486=4,MIN(MIN(Q486,V486)*K486,W486),L486=6,MIN(MIN(Q486,V486)*1/2,W486)),"")</f>
        <v/>
      </c>
      <c r="Y486" s="202" t="str" cm="1">
        <f t="array" ref="Y486">IFERROR(ROUNDDOWN(_xlfn.IFS(OR(L486=1,L486=2),X486*K486,L486=4,X486,L486=6,X486*2/3),-3),"")</f>
        <v/>
      </c>
      <c r="Z486" s="126"/>
      <c r="AA486" s="127"/>
      <c r="AB486" s="124" t="str">
        <f>IFERROR(ROUNDDOWN(IF(#REF!=1,X486*K486,IF(#REF!=2,X486*K486,IF(#REF!=3,X486*2/3,IF(#REF!=4,X486,IF(#REF!=5,X486*1/2,""))))),-3),"")</f>
        <v/>
      </c>
      <c r="AC486" s="124" t="str">
        <f t="shared" si="48"/>
        <v/>
      </c>
      <c r="AD486" s="128"/>
      <c r="AE486" s="129"/>
      <c r="AF486" s="130"/>
      <c r="AG486" s="119"/>
    </row>
    <row r="487" spans="1:33" s="4" customFormat="1" ht="30" hidden="1" customHeight="1" outlineLevel="5" x14ac:dyDescent="0.15">
      <c r="A487" s="114">
        <v>481</v>
      </c>
      <c r="B487" s="115"/>
      <c r="C487" s="116"/>
      <c r="D487" s="115"/>
      <c r="E487" s="117"/>
      <c r="F487" s="115"/>
      <c r="G487" s="115"/>
      <c r="H487" s="115"/>
      <c r="I487" s="118" t="str">
        <f>IFERROR(VLOOKUP(H487,事業区分!$B$9:$C$10,2,FALSE),"")</f>
        <v/>
      </c>
      <c r="J487" s="119"/>
      <c r="K487" s="120" t="str">
        <f>IFERROR(VLOOKUP(I487,補助率!$B$5:$C$5,2,FALSE),"")</f>
        <v/>
      </c>
      <c r="L487" s="120" t="str">
        <f>IFERROR(VLOOKUP(H487,事業区分!$B$9:$H$10,7,FALSE),"")</f>
        <v/>
      </c>
      <c r="M487" s="119"/>
      <c r="N487" s="115"/>
      <c r="O487" s="121"/>
      <c r="P487" s="121"/>
      <c r="Q487" s="122" t="str">
        <f t="shared" si="43"/>
        <v/>
      </c>
      <c r="R487" s="121"/>
      <c r="S487" s="121"/>
      <c r="T487" s="121" t="str">
        <f t="shared" si="44"/>
        <v/>
      </c>
      <c r="U487" s="123" t="str">
        <f t="shared" si="45"/>
        <v/>
      </c>
      <c r="V487" s="124" t="str">
        <f t="shared" si="46"/>
        <v/>
      </c>
      <c r="W487" s="121" t="str">
        <f t="shared" si="47"/>
        <v/>
      </c>
      <c r="X487" s="201" t="str" cm="1">
        <f t="array" ref="X487">IFERROR(_xlfn.IFS(L487=1,MIN(Q487,V487),L487=2,MIN(Q487,V487,W487),L487=4,MIN(MIN(Q487,V487)*K487,W487),L487=6,MIN(MIN(Q487,V487)*1/2,W487)),"")</f>
        <v/>
      </c>
      <c r="Y487" s="202" t="str" cm="1">
        <f t="array" ref="Y487">IFERROR(ROUNDDOWN(_xlfn.IFS(OR(L487=1,L487=2),X487*K487,L487=4,X487,L487=6,X487*2/3),-3),"")</f>
        <v/>
      </c>
      <c r="Z487" s="126"/>
      <c r="AA487" s="127"/>
      <c r="AB487" s="124" t="str">
        <f>IFERROR(ROUNDDOWN(IF(#REF!=1,X487*K487,IF(#REF!=2,X487*K487,IF(#REF!=3,X487*2/3,IF(#REF!=4,X487,IF(#REF!=5,X487*1/2,""))))),-3),"")</f>
        <v/>
      </c>
      <c r="AC487" s="124" t="str">
        <f t="shared" si="48"/>
        <v/>
      </c>
      <c r="AD487" s="128"/>
      <c r="AE487" s="129"/>
      <c r="AF487" s="130"/>
      <c r="AG487" s="119"/>
    </row>
    <row r="488" spans="1:33" s="4" customFormat="1" ht="30" hidden="1" customHeight="1" outlineLevel="5" x14ac:dyDescent="0.15">
      <c r="A488" s="114">
        <v>482</v>
      </c>
      <c r="B488" s="115"/>
      <c r="C488" s="116"/>
      <c r="D488" s="115"/>
      <c r="E488" s="117"/>
      <c r="F488" s="115"/>
      <c r="G488" s="115"/>
      <c r="H488" s="115"/>
      <c r="I488" s="118" t="str">
        <f>IFERROR(VLOOKUP(H488,事業区分!$B$9:$C$10,2,FALSE),"")</f>
        <v/>
      </c>
      <c r="J488" s="119"/>
      <c r="K488" s="120" t="str">
        <f>IFERROR(VLOOKUP(I488,補助率!$B$5:$C$5,2,FALSE),"")</f>
        <v/>
      </c>
      <c r="L488" s="120" t="str">
        <f>IFERROR(VLOOKUP(H488,事業区分!$B$9:$H$10,7,FALSE),"")</f>
        <v/>
      </c>
      <c r="M488" s="119"/>
      <c r="N488" s="115"/>
      <c r="O488" s="121"/>
      <c r="P488" s="121"/>
      <c r="Q488" s="122" t="str">
        <f t="shared" si="43"/>
        <v/>
      </c>
      <c r="R488" s="121"/>
      <c r="S488" s="121"/>
      <c r="T488" s="121" t="str">
        <f t="shared" si="44"/>
        <v/>
      </c>
      <c r="U488" s="123" t="str">
        <f t="shared" si="45"/>
        <v/>
      </c>
      <c r="V488" s="124" t="str">
        <f t="shared" si="46"/>
        <v/>
      </c>
      <c r="W488" s="121" t="str">
        <f t="shared" si="47"/>
        <v/>
      </c>
      <c r="X488" s="201" t="str" cm="1">
        <f t="array" ref="X488">IFERROR(_xlfn.IFS(L488=1,MIN(Q488,V488),L488=2,MIN(Q488,V488,W488),L488=4,MIN(MIN(Q488,V488)*K488,W488),L488=6,MIN(MIN(Q488,V488)*1/2,W488)),"")</f>
        <v/>
      </c>
      <c r="Y488" s="202" t="str" cm="1">
        <f t="array" ref="Y488">IFERROR(ROUNDDOWN(_xlfn.IFS(OR(L488=1,L488=2),X488*K488,L488=4,X488,L488=6,X488*2/3),-3),"")</f>
        <v/>
      </c>
      <c r="Z488" s="126"/>
      <c r="AA488" s="127"/>
      <c r="AB488" s="124" t="str">
        <f>IFERROR(ROUNDDOWN(IF(#REF!=1,X488*K488,IF(#REF!=2,X488*K488,IF(#REF!=3,X488*2/3,IF(#REF!=4,X488,IF(#REF!=5,X488*1/2,""))))),-3),"")</f>
        <v/>
      </c>
      <c r="AC488" s="124" t="str">
        <f t="shared" si="48"/>
        <v/>
      </c>
      <c r="AD488" s="128"/>
      <c r="AE488" s="129"/>
      <c r="AF488" s="130"/>
      <c r="AG488" s="119"/>
    </row>
    <row r="489" spans="1:33" s="4" customFormat="1" ht="30" hidden="1" customHeight="1" outlineLevel="5" x14ac:dyDescent="0.15">
      <c r="A489" s="114">
        <v>483</v>
      </c>
      <c r="B489" s="115"/>
      <c r="C489" s="116"/>
      <c r="D489" s="115"/>
      <c r="E489" s="117"/>
      <c r="F489" s="115"/>
      <c r="G489" s="115"/>
      <c r="H489" s="115"/>
      <c r="I489" s="118" t="str">
        <f>IFERROR(VLOOKUP(H489,事業区分!$B$9:$C$10,2,FALSE),"")</f>
        <v/>
      </c>
      <c r="J489" s="119"/>
      <c r="K489" s="120" t="str">
        <f>IFERROR(VLOOKUP(I489,補助率!$B$5:$C$5,2,FALSE),"")</f>
        <v/>
      </c>
      <c r="L489" s="120" t="str">
        <f>IFERROR(VLOOKUP(H489,事業区分!$B$9:$H$10,7,FALSE),"")</f>
        <v/>
      </c>
      <c r="M489" s="119"/>
      <c r="N489" s="115"/>
      <c r="O489" s="121"/>
      <c r="P489" s="121"/>
      <c r="Q489" s="122" t="str">
        <f t="shared" si="43"/>
        <v/>
      </c>
      <c r="R489" s="121"/>
      <c r="S489" s="121"/>
      <c r="T489" s="121" t="str">
        <f t="shared" si="44"/>
        <v/>
      </c>
      <c r="U489" s="123" t="str">
        <f t="shared" si="45"/>
        <v/>
      </c>
      <c r="V489" s="124" t="str">
        <f t="shared" si="46"/>
        <v/>
      </c>
      <c r="W489" s="121" t="str">
        <f t="shared" si="47"/>
        <v/>
      </c>
      <c r="X489" s="201" t="str" cm="1">
        <f t="array" ref="X489">IFERROR(_xlfn.IFS(L489=1,MIN(Q489,V489),L489=2,MIN(Q489,V489,W489),L489=4,MIN(MIN(Q489,V489)*K489,W489),L489=6,MIN(MIN(Q489,V489)*1/2,W489)),"")</f>
        <v/>
      </c>
      <c r="Y489" s="202" t="str" cm="1">
        <f t="array" ref="Y489">IFERROR(ROUNDDOWN(_xlfn.IFS(OR(L489=1,L489=2),X489*K489,L489=4,X489,L489=6,X489*2/3),-3),"")</f>
        <v/>
      </c>
      <c r="Z489" s="126"/>
      <c r="AA489" s="127"/>
      <c r="AB489" s="124" t="str">
        <f>IFERROR(ROUNDDOWN(IF(#REF!=1,X489*K489,IF(#REF!=2,X489*K489,IF(#REF!=3,X489*2/3,IF(#REF!=4,X489,IF(#REF!=5,X489*1/2,""))))),-3),"")</f>
        <v/>
      </c>
      <c r="AC489" s="124" t="str">
        <f t="shared" si="48"/>
        <v/>
      </c>
      <c r="AD489" s="128"/>
      <c r="AE489" s="129"/>
      <c r="AF489" s="130"/>
      <c r="AG489" s="119"/>
    </row>
    <row r="490" spans="1:33" s="4" customFormat="1" ht="30" hidden="1" customHeight="1" outlineLevel="5" x14ac:dyDescent="0.15">
      <c r="A490" s="114">
        <v>484</v>
      </c>
      <c r="B490" s="115"/>
      <c r="C490" s="116"/>
      <c r="D490" s="115"/>
      <c r="E490" s="117"/>
      <c r="F490" s="115"/>
      <c r="G490" s="115"/>
      <c r="H490" s="115"/>
      <c r="I490" s="118" t="str">
        <f>IFERROR(VLOOKUP(H490,事業区分!$B$9:$C$10,2,FALSE),"")</f>
        <v/>
      </c>
      <c r="J490" s="119"/>
      <c r="K490" s="120" t="str">
        <f>IFERROR(VLOOKUP(I490,補助率!$B$5:$C$5,2,FALSE),"")</f>
        <v/>
      </c>
      <c r="L490" s="120" t="str">
        <f>IFERROR(VLOOKUP(H490,事業区分!$B$9:$H$10,7,FALSE),"")</f>
        <v/>
      </c>
      <c r="M490" s="119"/>
      <c r="N490" s="115"/>
      <c r="O490" s="121"/>
      <c r="P490" s="121"/>
      <c r="Q490" s="122" t="str">
        <f t="shared" si="43"/>
        <v/>
      </c>
      <c r="R490" s="121"/>
      <c r="S490" s="121"/>
      <c r="T490" s="121" t="str">
        <f t="shared" si="44"/>
        <v/>
      </c>
      <c r="U490" s="123" t="str">
        <f t="shared" si="45"/>
        <v/>
      </c>
      <c r="V490" s="124" t="str">
        <f t="shared" si="46"/>
        <v/>
      </c>
      <c r="W490" s="121" t="str">
        <f t="shared" si="47"/>
        <v/>
      </c>
      <c r="X490" s="201" t="str" cm="1">
        <f t="array" ref="X490">IFERROR(_xlfn.IFS(L490=1,MIN(Q490,V490),L490=2,MIN(Q490,V490,W490),L490=4,MIN(MIN(Q490,V490)*K490,W490),L490=6,MIN(MIN(Q490,V490)*1/2,W490)),"")</f>
        <v/>
      </c>
      <c r="Y490" s="202" t="str" cm="1">
        <f t="array" ref="Y490">IFERROR(ROUNDDOWN(_xlfn.IFS(OR(L490=1,L490=2),X490*K490,L490=4,X490,L490=6,X490*2/3),-3),"")</f>
        <v/>
      </c>
      <c r="Z490" s="126"/>
      <c r="AA490" s="127"/>
      <c r="AB490" s="124" t="str">
        <f>IFERROR(ROUNDDOWN(IF(#REF!=1,X490*K490,IF(#REF!=2,X490*K490,IF(#REF!=3,X490*2/3,IF(#REF!=4,X490,IF(#REF!=5,X490*1/2,""))))),-3),"")</f>
        <v/>
      </c>
      <c r="AC490" s="124" t="str">
        <f t="shared" si="48"/>
        <v/>
      </c>
      <c r="AD490" s="128"/>
      <c r="AE490" s="129"/>
      <c r="AF490" s="130"/>
      <c r="AG490" s="119"/>
    </row>
    <row r="491" spans="1:33" s="4" customFormat="1" ht="30" hidden="1" customHeight="1" outlineLevel="5" x14ac:dyDescent="0.15">
      <c r="A491" s="114">
        <v>485</v>
      </c>
      <c r="B491" s="115"/>
      <c r="C491" s="116"/>
      <c r="D491" s="115"/>
      <c r="E491" s="117"/>
      <c r="F491" s="115"/>
      <c r="G491" s="115"/>
      <c r="H491" s="115"/>
      <c r="I491" s="118" t="str">
        <f>IFERROR(VLOOKUP(H491,事業区分!$B$9:$C$10,2,FALSE),"")</f>
        <v/>
      </c>
      <c r="J491" s="119"/>
      <c r="K491" s="120" t="str">
        <f>IFERROR(VLOOKUP(I491,補助率!$B$5:$C$5,2,FALSE),"")</f>
        <v/>
      </c>
      <c r="L491" s="120" t="str">
        <f>IFERROR(VLOOKUP(H491,事業区分!$B$9:$H$10,7,FALSE),"")</f>
        <v/>
      </c>
      <c r="M491" s="119"/>
      <c r="N491" s="115"/>
      <c r="O491" s="121"/>
      <c r="P491" s="121"/>
      <c r="Q491" s="122" t="str">
        <f t="shared" si="43"/>
        <v/>
      </c>
      <c r="R491" s="121"/>
      <c r="S491" s="121"/>
      <c r="T491" s="121" t="str">
        <f t="shared" si="44"/>
        <v/>
      </c>
      <c r="U491" s="123" t="str">
        <f t="shared" si="45"/>
        <v/>
      </c>
      <c r="V491" s="124" t="str">
        <f t="shared" si="46"/>
        <v/>
      </c>
      <c r="W491" s="121" t="str">
        <f t="shared" si="47"/>
        <v/>
      </c>
      <c r="X491" s="201" t="str" cm="1">
        <f t="array" ref="X491">IFERROR(_xlfn.IFS(L491=1,MIN(Q491,V491),L491=2,MIN(Q491,V491,W491),L491=4,MIN(MIN(Q491,V491)*K491,W491),L491=6,MIN(MIN(Q491,V491)*1/2,W491)),"")</f>
        <v/>
      </c>
      <c r="Y491" s="202" t="str" cm="1">
        <f t="array" ref="Y491">IFERROR(ROUNDDOWN(_xlfn.IFS(OR(L491=1,L491=2),X491*K491,L491=4,X491,L491=6,X491*2/3),-3),"")</f>
        <v/>
      </c>
      <c r="Z491" s="126"/>
      <c r="AA491" s="127"/>
      <c r="AB491" s="124" t="str">
        <f>IFERROR(ROUNDDOWN(IF(#REF!=1,X491*K491,IF(#REF!=2,X491*K491,IF(#REF!=3,X491*2/3,IF(#REF!=4,X491,IF(#REF!=5,X491*1/2,""))))),-3),"")</f>
        <v/>
      </c>
      <c r="AC491" s="124" t="str">
        <f t="shared" si="48"/>
        <v/>
      </c>
      <c r="AD491" s="128"/>
      <c r="AE491" s="129"/>
      <c r="AF491" s="130"/>
      <c r="AG491" s="119"/>
    </row>
    <row r="492" spans="1:33" s="4" customFormat="1" ht="30" hidden="1" customHeight="1" outlineLevel="5" x14ac:dyDescent="0.15">
      <c r="A492" s="114">
        <v>486</v>
      </c>
      <c r="B492" s="115"/>
      <c r="C492" s="116"/>
      <c r="D492" s="115"/>
      <c r="E492" s="117"/>
      <c r="F492" s="115"/>
      <c r="G492" s="115"/>
      <c r="H492" s="115"/>
      <c r="I492" s="118" t="str">
        <f>IFERROR(VLOOKUP(H492,事業区分!$B$9:$C$10,2,FALSE),"")</f>
        <v/>
      </c>
      <c r="J492" s="119"/>
      <c r="K492" s="120" t="str">
        <f>IFERROR(VLOOKUP(I492,補助率!$B$5:$C$5,2,FALSE),"")</f>
        <v/>
      </c>
      <c r="L492" s="120" t="str">
        <f>IFERROR(VLOOKUP(H492,事業区分!$B$9:$H$10,7,FALSE),"")</f>
        <v/>
      </c>
      <c r="M492" s="119"/>
      <c r="N492" s="115"/>
      <c r="O492" s="121"/>
      <c r="P492" s="121"/>
      <c r="Q492" s="122" t="str">
        <f t="shared" si="43"/>
        <v/>
      </c>
      <c r="R492" s="121"/>
      <c r="S492" s="121"/>
      <c r="T492" s="121" t="str">
        <f t="shared" si="44"/>
        <v/>
      </c>
      <c r="U492" s="123" t="str">
        <f t="shared" si="45"/>
        <v/>
      </c>
      <c r="V492" s="124" t="str">
        <f t="shared" si="46"/>
        <v/>
      </c>
      <c r="W492" s="121" t="str">
        <f t="shared" si="47"/>
        <v/>
      </c>
      <c r="X492" s="201" t="str" cm="1">
        <f t="array" ref="X492">IFERROR(_xlfn.IFS(L492=1,MIN(Q492,V492),L492=2,MIN(Q492,V492,W492),L492=4,MIN(MIN(Q492,V492)*K492,W492),L492=6,MIN(MIN(Q492,V492)*1/2,W492)),"")</f>
        <v/>
      </c>
      <c r="Y492" s="202" t="str" cm="1">
        <f t="array" ref="Y492">IFERROR(ROUNDDOWN(_xlfn.IFS(OR(L492=1,L492=2),X492*K492,L492=4,X492,L492=6,X492*2/3),-3),"")</f>
        <v/>
      </c>
      <c r="Z492" s="126"/>
      <c r="AA492" s="127"/>
      <c r="AB492" s="124" t="str">
        <f>IFERROR(ROUNDDOWN(IF(#REF!=1,X492*K492,IF(#REF!=2,X492*K492,IF(#REF!=3,X492*2/3,IF(#REF!=4,X492,IF(#REF!=5,X492*1/2,""))))),-3),"")</f>
        <v/>
      </c>
      <c r="AC492" s="124" t="str">
        <f t="shared" si="48"/>
        <v/>
      </c>
      <c r="AD492" s="128"/>
      <c r="AE492" s="129"/>
      <c r="AF492" s="130"/>
      <c r="AG492" s="119"/>
    </row>
    <row r="493" spans="1:33" s="4" customFormat="1" ht="30" hidden="1" customHeight="1" outlineLevel="5" x14ac:dyDescent="0.15">
      <c r="A493" s="114">
        <v>487</v>
      </c>
      <c r="B493" s="115"/>
      <c r="C493" s="116"/>
      <c r="D493" s="115"/>
      <c r="E493" s="117"/>
      <c r="F493" s="115"/>
      <c r="G493" s="115"/>
      <c r="H493" s="115"/>
      <c r="I493" s="118" t="str">
        <f>IFERROR(VLOOKUP(H493,事業区分!$B$9:$C$10,2,FALSE),"")</f>
        <v/>
      </c>
      <c r="J493" s="119"/>
      <c r="K493" s="120" t="str">
        <f>IFERROR(VLOOKUP(I493,補助率!$B$5:$C$5,2,FALSE),"")</f>
        <v/>
      </c>
      <c r="L493" s="120" t="str">
        <f>IFERROR(VLOOKUP(H493,事業区分!$B$9:$H$10,7,FALSE),"")</f>
        <v/>
      </c>
      <c r="M493" s="119"/>
      <c r="N493" s="115"/>
      <c r="O493" s="121"/>
      <c r="P493" s="121"/>
      <c r="Q493" s="122" t="str">
        <f t="shared" si="43"/>
        <v/>
      </c>
      <c r="R493" s="121"/>
      <c r="S493" s="121"/>
      <c r="T493" s="121" t="str">
        <f t="shared" si="44"/>
        <v/>
      </c>
      <c r="U493" s="123" t="str">
        <f t="shared" si="45"/>
        <v/>
      </c>
      <c r="V493" s="124" t="str">
        <f t="shared" si="46"/>
        <v/>
      </c>
      <c r="W493" s="121" t="str">
        <f t="shared" si="47"/>
        <v/>
      </c>
      <c r="X493" s="201" t="str" cm="1">
        <f t="array" ref="X493">IFERROR(_xlfn.IFS(L493=1,MIN(Q493,V493),L493=2,MIN(Q493,V493,W493),L493=4,MIN(MIN(Q493,V493)*K493,W493),L493=6,MIN(MIN(Q493,V493)*1/2,W493)),"")</f>
        <v/>
      </c>
      <c r="Y493" s="202" t="str" cm="1">
        <f t="array" ref="Y493">IFERROR(ROUNDDOWN(_xlfn.IFS(OR(L493=1,L493=2),X493*K493,L493=4,X493,L493=6,X493*2/3),-3),"")</f>
        <v/>
      </c>
      <c r="Z493" s="126"/>
      <c r="AA493" s="127"/>
      <c r="AB493" s="124" t="str">
        <f>IFERROR(ROUNDDOWN(IF(#REF!=1,X493*K493,IF(#REF!=2,X493*K493,IF(#REF!=3,X493*2/3,IF(#REF!=4,X493,IF(#REF!=5,X493*1/2,""))))),-3),"")</f>
        <v/>
      </c>
      <c r="AC493" s="124" t="str">
        <f t="shared" si="48"/>
        <v/>
      </c>
      <c r="AD493" s="128"/>
      <c r="AE493" s="129"/>
      <c r="AF493" s="130"/>
      <c r="AG493" s="119"/>
    </row>
    <row r="494" spans="1:33" s="4" customFormat="1" ht="30" hidden="1" customHeight="1" outlineLevel="5" x14ac:dyDescent="0.15">
      <c r="A494" s="114">
        <v>488</v>
      </c>
      <c r="B494" s="115"/>
      <c r="C494" s="116"/>
      <c r="D494" s="115"/>
      <c r="E494" s="117"/>
      <c r="F494" s="115"/>
      <c r="G494" s="115"/>
      <c r="H494" s="115"/>
      <c r="I494" s="118" t="str">
        <f>IFERROR(VLOOKUP(H494,事業区分!$B$9:$C$10,2,FALSE),"")</f>
        <v/>
      </c>
      <c r="J494" s="119"/>
      <c r="K494" s="120" t="str">
        <f>IFERROR(VLOOKUP(I494,補助率!$B$5:$C$5,2,FALSE),"")</f>
        <v/>
      </c>
      <c r="L494" s="120" t="str">
        <f>IFERROR(VLOOKUP(H494,事業区分!$B$9:$H$10,7,FALSE),"")</f>
        <v/>
      </c>
      <c r="M494" s="119"/>
      <c r="N494" s="115"/>
      <c r="O494" s="121"/>
      <c r="P494" s="121"/>
      <c r="Q494" s="122" t="str">
        <f t="shared" si="43"/>
        <v/>
      </c>
      <c r="R494" s="121"/>
      <c r="S494" s="121"/>
      <c r="T494" s="121" t="str">
        <f t="shared" si="44"/>
        <v/>
      </c>
      <c r="U494" s="123" t="str">
        <f t="shared" si="45"/>
        <v/>
      </c>
      <c r="V494" s="124" t="str">
        <f t="shared" si="46"/>
        <v/>
      </c>
      <c r="W494" s="121" t="str">
        <f t="shared" si="47"/>
        <v/>
      </c>
      <c r="X494" s="201" t="str" cm="1">
        <f t="array" ref="X494">IFERROR(_xlfn.IFS(L494=1,MIN(Q494,V494),L494=2,MIN(Q494,V494,W494),L494=4,MIN(MIN(Q494,V494)*K494,W494),L494=6,MIN(MIN(Q494,V494)*1/2,W494)),"")</f>
        <v/>
      </c>
      <c r="Y494" s="202" t="str" cm="1">
        <f t="array" ref="Y494">IFERROR(ROUNDDOWN(_xlfn.IFS(OR(L494=1,L494=2),X494*K494,L494=4,X494,L494=6,X494*2/3),-3),"")</f>
        <v/>
      </c>
      <c r="Z494" s="126"/>
      <c r="AA494" s="127"/>
      <c r="AB494" s="124" t="str">
        <f>IFERROR(ROUNDDOWN(IF(#REF!=1,X494*K494,IF(#REF!=2,X494*K494,IF(#REF!=3,X494*2/3,IF(#REF!=4,X494,IF(#REF!=5,X494*1/2,""))))),-3),"")</f>
        <v/>
      </c>
      <c r="AC494" s="124" t="str">
        <f t="shared" si="48"/>
        <v/>
      </c>
      <c r="AD494" s="128"/>
      <c r="AE494" s="129"/>
      <c r="AF494" s="130"/>
      <c r="AG494" s="119"/>
    </row>
    <row r="495" spans="1:33" s="4" customFormat="1" ht="30" hidden="1" customHeight="1" outlineLevel="5" x14ac:dyDescent="0.15">
      <c r="A495" s="114">
        <v>489</v>
      </c>
      <c r="B495" s="115"/>
      <c r="C495" s="116"/>
      <c r="D495" s="115"/>
      <c r="E495" s="117"/>
      <c r="F495" s="115"/>
      <c r="G495" s="115"/>
      <c r="H495" s="115"/>
      <c r="I495" s="118" t="str">
        <f>IFERROR(VLOOKUP(H495,事業区分!$B$9:$C$10,2,FALSE),"")</f>
        <v/>
      </c>
      <c r="J495" s="119"/>
      <c r="K495" s="120" t="str">
        <f>IFERROR(VLOOKUP(I495,補助率!$B$5:$C$5,2,FALSE),"")</f>
        <v/>
      </c>
      <c r="L495" s="120" t="str">
        <f>IFERROR(VLOOKUP(H495,事業区分!$B$9:$H$10,7,FALSE),"")</f>
        <v/>
      </c>
      <c r="M495" s="119"/>
      <c r="N495" s="115"/>
      <c r="O495" s="121"/>
      <c r="P495" s="121"/>
      <c r="Q495" s="122" t="str">
        <f t="shared" si="43"/>
        <v/>
      </c>
      <c r="R495" s="121"/>
      <c r="S495" s="121"/>
      <c r="T495" s="121" t="str">
        <f t="shared" si="44"/>
        <v/>
      </c>
      <c r="U495" s="123" t="str">
        <f t="shared" si="45"/>
        <v/>
      </c>
      <c r="V495" s="124" t="str">
        <f t="shared" si="46"/>
        <v/>
      </c>
      <c r="W495" s="121" t="str">
        <f t="shared" si="47"/>
        <v/>
      </c>
      <c r="X495" s="201" t="str" cm="1">
        <f t="array" ref="X495">IFERROR(_xlfn.IFS(L495=1,MIN(Q495,V495),L495=2,MIN(Q495,V495,W495),L495=4,MIN(MIN(Q495,V495)*K495,W495),L495=6,MIN(MIN(Q495,V495)*1/2,W495)),"")</f>
        <v/>
      </c>
      <c r="Y495" s="202" t="str" cm="1">
        <f t="array" ref="Y495">IFERROR(ROUNDDOWN(_xlfn.IFS(OR(L495=1,L495=2),X495*K495,L495=4,X495,L495=6,X495*2/3),-3),"")</f>
        <v/>
      </c>
      <c r="Z495" s="126"/>
      <c r="AA495" s="127"/>
      <c r="AB495" s="124" t="str">
        <f>IFERROR(ROUNDDOWN(IF(#REF!=1,X495*K495,IF(#REF!=2,X495*K495,IF(#REF!=3,X495*2/3,IF(#REF!=4,X495,IF(#REF!=5,X495*1/2,""))))),-3),"")</f>
        <v/>
      </c>
      <c r="AC495" s="124" t="str">
        <f t="shared" si="48"/>
        <v/>
      </c>
      <c r="AD495" s="128"/>
      <c r="AE495" s="129"/>
      <c r="AF495" s="130"/>
      <c r="AG495" s="119"/>
    </row>
    <row r="496" spans="1:33" s="4" customFormat="1" ht="30" hidden="1" customHeight="1" outlineLevel="5" x14ac:dyDescent="0.15">
      <c r="A496" s="114">
        <v>490</v>
      </c>
      <c r="B496" s="115"/>
      <c r="C496" s="116"/>
      <c r="D496" s="115"/>
      <c r="E496" s="117"/>
      <c r="F496" s="115"/>
      <c r="G496" s="115"/>
      <c r="H496" s="115"/>
      <c r="I496" s="118" t="str">
        <f>IFERROR(VLOOKUP(H496,事業区分!$B$9:$C$10,2,FALSE),"")</f>
        <v/>
      </c>
      <c r="J496" s="119"/>
      <c r="K496" s="120" t="str">
        <f>IFERROR(VLOOKUP(I496,補助率!$B$5:$C$5,2,FALSE),"")</f>
        <v/>
      </c>
      <c r="L496" s="120" t="str">
        <f>IFERROR(VLOOKUP(H496,事業区分!$B$9:$H$10,7,FALSE),"")</f>
        <v/>
      </c>
      <c r="M496" s="119"/>
      <c r="N496" s="115"/>
      <c r="O496" s="121"/>
      <c r="P496" s="121"/>
      <c r="Q496" s="122" t="str">
        <f t="shared" si="43"/>
        <v/>
      </c>
      <c r="R496" s="121"/>
      <c r="S496" s="121"/>
      <c r="T496" s="121" t="str">
        <f t="shared" si="44"/>
        <v/>
      </c>
      <c r="U496" s="123" t="str">
        <f t="shared" si="45"/>
        <v/>
      </c>
      <c r="V496" s="124" t="str">
        <f t="shared" si="46"/>
        <v/>
      </c>
      <c r="W496" s="121" t="str">
        <f t="shared" si="47"/>
        <v/>
      </c>
      <c r="X496" s="201" t="str" cm="1">
        <f t="array" ref="X496">IFERROR(_xlfn.IFS(L496=1,MIN(Q496,V496),L496=2,MIN(Q496,V496,W496),L496=4,MIN(MIN(Q496,V496)*K496,W496),L496=6,MIN(MIN(Q496,V496)*1/2,W496)),"")</f>
        <v/>
      </c>
      <c r="Y496" s="202" t="str" cm="1">
        <f t="array" ref="Y496">IFERROR(ROUNDDOWN(_xlfn.IFS(OR(L496=1,L496=2),X496*K496,L496=4,X496,L496=6,X496*2/3),-3),"")</f>
        <v/>
      </c>
      <c r="Z496" s="126"/>
      <c r="AA496" s="127"/>
      <c r="AB496" s="124" t="str">
        <f>IFERROR(ROUNDDOWN(IF(#REF!=1,X496*K496,IF(#REF!=2,X496*K496,IF(#REF!=3,X496*2/3,IF(#REF!=4,X496,IF(#REF!=5,X496*1/2,""))))),-3),"")</f>
        <v/>
      </c>
      <c r="AC496" s="124" t="str">
        <f t="shared" si="48"/>
        <v/>
      </c>
      <c r="AD496" s="128"/>
      <c r="AE496" s="129"/>
      <c r="AF496" s="130"/>
      <c r="AG496" s="119"/>
    </row>
    <row r="497" spans="1:33" s="4" customFormat="1" ht="30" hidden="1" customHeight="1" outlineLevel="5" x14ac:dyDescent="0.15">
      <c r="A497" s="114">
        <v>491</v>
      </c>
      <c r="B497" s="115"/>
      <c r="C497" s="116"/>
      <c r="D497" s="115"/>
      <c r="E497" s="117"/>
      <c r="F497" s="115"/>
      <c r="G497" s="115"/>
      <c r="H497" s="115"/>
      <c r="I497" s="118" t="str">
        <f>IFERROR(VLOOKUP(H497,事業区分!$B$9:$C$10,2,FALSE),"")</f>
        <v/>
      </c>
      <c r="J497" s="119"/>
      <c r="K497" s="120" t="str">
        <f>IFERROR(VLOOKUP(I497,補助率!$B$5:$C$5,2,FALSE),"")</f>
        <v/>
      </c>
      <c r="L497" s="120" t="str">
        <f>IFERROR(VLOOKUP(H497,事業区分!$B$9:$H$10,7,FALSE),"")</f>
        <v/>
      </c>
      <c r="M497" s="119"/>
      <c r="N497" s="115"/>
      <c r="O497" s="121"/>
      <c r="P497" s="121"/>
      <c r="Q497" s="122" t="str">
        <f t="shared" si="43"/>
        <v/>
      </c>
      <c r="R497" s="121"/>
      <c r="S497" s="121"/>
      <c r="T497" s="121" t="str">
        <f t="shared" si="44"/>
        <v/>
      </c>
      <c r="U497" s="123" t="str">
        <f t="shared" si="45"/>
        <v/>
      </c>
      <c r="V497" s="124" t="str">
        <f t="shared" si="46"/>
        <v/>
      </c>
      <c r="W497" s="121" t="str">
        <f t="shared" si="47"/>
        <v/>
      </c>
      <c r="X497" s="201" t="str" cm="1">
        <f t="array" ref="X497">IFERROR(_xlfn.IFS(L497=1,MIN(Q497,V497),L497=2,MIN(Q497,V497,W497),L497=4,MIN(MIN(Q497,V497)*K497,W497),L497=6,MIN(MIN(Q497,V497)*1/2,W497)),"")</f>
        <v/>
      </c>
      <c r="Y497" s="202" t="str" cm="1">
        <f t="array" ref="Y497">IFERROR(ROUNDDOWN(_xlfn.IFS(OR(L497=1,L497=2),X497*K497,L497=4,X497,L497=6,X497*2/3),-3),"")</f>
        <v/>
      </c>
      <c r="Z497" s="126"/>
      <c r="AA497" s="127"/>
      <c r="AB497" s="124" t="str">
        <f>IFERROR(ROUNDDOWN(IF(#REF!=1,X497*K497,IF(#REF!=2,X497*K497,IF(#REF!=3,X497*2/3,IF(#REF!=4,X497,IF(#REF!=5,X497*1/2,""))))),-3),"")</f>
        <v/>
      </c>
      <c r="AC497" s="124" t="str">
        <f t="shared" si="48"/>
        <v/>
      </c>
      <c r="AD497" s="128"/>
      <c r="AE497" s="129"/>
      <c r="AF497" s="130"/>
      <c r="AG497" s="119"/>
    </row>
    <row r="498" spans="1:33" s="4" customFormat="1" ht="30" hidden="1" customHeight="1" outlineLevel="5" x14ac:dyDescent="0.15">
      <c r="A498" s="114">
        <v>492</v>
      </c>
      <c r="B498" s="115"/>
      <c r="C498" s="116"/>
      <c r="D498" s="115"/>
      <c r="E498" s="117"/>
      <c r="F498" s="115"/>
      <c r="G498" s="115"/>
      <c r="H498" s="115"/>
      <c r="I498" s="118" t="str">
        <f>IFERROR(VLOOKUP(H498,事業区分!$B$9:$C$10,2,FALSE),"")</f>
        <v/>
      </c>
      <c r="J498" s="119"/>
      <c r="K498" s="120" t="str">
        <f>IFERROR(VLOOKUP(I498,補助率!$B$5:$C$5,2,FALSE),"")</f>
        <v/>
      </c>
      <c r="L498" s="120" t="str">
        <f>IFERROR(VLOOKUP(H498,事業区分!$B$9:$H$10,7,FALSE),"")</f>
        <v/>
      </c>
      <c r="M498" s="119"/>
      <c r="N498" s="115"/>
      <c r="O498" s="121"/>
      <c r="P498" s="121"/>
      <c r="Q498" s="122" t="str">
        <f t="shared" si="43"/>
        <v/>
      </c>
      <c r="R498" s="121"/>
      <c r="S498" s="121"/>
      <c r="T498" s="121" t="str">
        <f t="shared" si="44"/>
        <v/>
      </c>
      <c r="U498" s="123" t="str">
        <f t="shared" si="45"/>
        <v/>
      </c>
      <c r="V498" s="124" t="str">
        <f t="shared" si="46"/>
        <v/>
      </c>
      <c r="W498" s="121" t="str">
        <f t="shared" si="47"/>
        <v/>
      </c>
      <c r="X498" s="201" t="str" cm="1">
        <f t="array" ref="X498">IFERROR(_xlfn.IFS(L498=1,MIN(Q498,V498),L498=2,MIN(Q498,V498,W498),L498=4,MIN(MIN(Q498,V498)*K498,W498),L498=6,MIN(MIN(Q498,V498)*1/2,W498)),"")</f>
        <v/>
      </c>
      <c r="Y498" s="202" t="str" cm="1">
        <f t="array" ref="Y498">IFERROR(ROUNDDOWN(_xlfn.IFS(OR(L498=1,L498=2),X498*K498,L498=4,X498,L498=6,X498*2/3),-3),"")</f>
        <v/>
      </c>
      <c r="Z498" s="126"/>
      <c r="AA498" s="127"/>
      <c r="AB498" s="124" t="str">
        <f>IFERROR(ROUNDDOWN(IF(#REF!=1,X498*K498,IF(#REF!=2,X498*K498,IF(#REF!=3,X498*2/3,IF(#REF!=4,X498,IF(#REF!=5,X498*1/2,""))))),-3),"")</f>
        <v/>
      </c>
      <c r="AC498" s="124" t="str">
        <f t="shared" si="48"/>
        <v/>
      </c>
      <c r="AD498" s="128"/>
      <c r="AE498" s="129"/>
      <c r="AF498" s="130"/>
      <c r="AG498" s="119"/>
    </row>
    <row r="499" spans="1:33" s="4" customFormat="1" ht="30" hidden="1" customHeight="1" outlineLevel="5" x14ac:dyDescent="0.15">
      <c r="A499" s="114">
        <v>493</v>
      </c>
      <c r="B499" s="115"/>
      <c r="C499" s="116"/>
      <c r="D499" s="115"/>
      <c r="E499" s="117"/>
      <c r="F499" s="115"/>
      <c r="G499" s="115"/>
      <c r="H499" s="115"/>
      <c r="I499" s="118" t="str">
        <f>IFERROR(VLOOKUP(H499,事業区分!$B$9:$C$10,2,FALSE),"")</f>
        <v/>
      </c>
      <c r="J499" s="119"/>
      <c r="K499" s="120" t="str">
        <f>IFERROR(VLOOKUP(I499,補助率!$B$5:$C$5,2,FALSE),"")</f>
        <v/>
      </c>
      <c r="L499" s="120" t="str">
        <f>IFERROR(VLOOKUP(H499,事業区分!$B$9:$H$10,7,FALSE),"")</f>
        <v/>
      </c>
      <c r="M499" s="119"/>
      <c r="N499" s="115"/>
      <c r="O499" s="121"/>
      <c r="P499" s="121"/>
      <c r="Q499" s="122" t="str">
        <f t="shared" si="43"/>
        <v/>
      </c>
      <c r="R499" s="121"/>
      <c r="S499" s="121"/>
      <c r="T499" s="121" t="str">
        <f t="shared" si="44"/>
        <v/>
      </c>
      <c r="U499" s="123" t="str">
        <f t="shared" si="45"/>
        <v/>
      </c>
      <c r="V499" s="124" t="str">
        <f t="shared" si="46"/>
        <v/>
      </c>
      <c r="W499" s="121" t="str">
        <f t="shared" si="47"/>
        <v/>
      </c>
      <c r="X499" s="201" t="str" cm="1">
        <f t="array" ref="X499">IFERROR(_xlfn.IFS(L499=1,MIN(Q499,V499),L499=2,MIN(Q499,V499,W499),L499=4,MIN(MIN(Q499,V499)*K499,W499),L499=6,MIN(MIN(Q499,V499)*1/2,W499)),"")</f>
        <v/>
      </c>
      <c r="Y499" s="202" t="str" cm="1">
        <f t="array" ref="Y499">IFERROR(ROUNDDOWN(_xlfn.IFS(OR(L499=1,L499=2),X499*K499,L499=4,X499,L499=6,X499*2/3),-3),"")</f>
        <v/>
      </c>
      <c r="Z499" s="126"/>
      <c r="AA499" s="127"/>
      <c r="AB499" s="124" t="str">
        <f>IFERROR(ROUNDDOWN(IF(#REF!=1,X499*K499,IF(#REF!=2,X499*K499,IF(#REF!=3,X499*2/3,IF(#REF!=4,X499,IF(#REF!=5,X499*1/2,""))))),-3),"")</f>
        <v/>
      </c>
      <c r="AC499" s="124" t="str">
        <f t="shared" si="48"/>
        <v/>
      </c>
      <c r="AD499" s="128"/>
      <c r="AE499" s="129"/>
      <c r="AF499" s="130"/>
      <c r="AG499" s="119"/>
    </row>
    <row r="500" spans="1:33" s="4" customFormat="1" ht="30" hidden="1" customHeight="1" outlineLevel="5" x14ac:dyDescent="0.15">
      <c r="A500" s="114">
        <v>494</v>
      </c>
      <c r="B500" s="115"/>
      <c r="C500" s="116"/>
      <c r="D500" s="115"/>
      <c r="E500" s="117"/>
      <c r="F500" s="115"/>
      <c r="G500" s="115"/>
      <c r="H500" s="115"/>
      <c r="I500" s="118" t="str">
        <f>IFERROR(VLOOKUP(H500,事業区分!$B$9:$C$10,2,FALSE),"")</f>
        <v/>
      </c>
      <c r="J500" s="119"/>
      <c r="K500" s="120" t="str">
        <f>IFERROR(VLOOKUP(I500,補助率!$B$5:$C$5,2,FALSE),"")</f>
        <v/>
      </c>
      <c r="L500" s="120" t="str">
        <f>IFERROR(VLOOKUP(H500,事業区分!$B$9:$H$10,7,FALSE),"")</f>
        <v/>
      </c>
      <c r="M500" s="119"/>
      <c r="N500" s="115"/>
      <c r="O500" s="121"/>
      <c r="P500" s="121"/>
      <c r="Q500" s="122" t="str">
        <f t="shared" si="43"/>
        <v/>
      </c>
      <c r="R500" s="121"/>
      <c r="S500" s="121"/>
      <c r="T500" s="121" t="str">
        <f t="shared" si="44"/>
        <v/>
      </c>
      <c r="U500" s="123" t="str">
        <f t="shared" si="45"/>
        <v/>
      </c>
      <c r="V500" s="124" t="str">
        <f t="shared" si="46"/>
        <v/>
      </c>
      <c r="W500" s="121" t="str">
        <f t="shared" si="47"/>
        <v/>
      </c>
      <c r="X500" s="201" t="str" cm="1">
        <f t="array" ref="X500">IFERROR(_xlfn.IFS(L500=1,MIN(Q500,V500),L500=2,MIN(Q500,V500,W500),L500=4,MIN(MIN(Q500,V500)*K500,W500),L500=6,MIN(MIN(Q500,V500)*1/2,W500)),"")</f>
        <v/>
      </c>
      <c r="Y500" s="202" t="str" cm="1">
        <f t="array" ref="Y500">IFERROR(ROUNDDOWN(_xlfn.IFS(OR(L500=1,L500=2),X500*K500,L500=4,X500,L500=6,X500*2/3),-3),"")</f>
        <v/>
      </c>
      <c r="Z500" s="126"/>
      <c r="AA500" s="127"/>
      <c r="AB500" s="124" t="str">
        <f>IFERROR(ROUNDDOWN(IF(#REF!=1,X500*K500,IF(#REF!=2,X500*K500,IF(#REF!=3,X500*2/3,IF(#REF!=4,X500,IF(#REF!=5,X500*1/2,""))))),-3),"")</f>
        <v/>
      </c>
      <c r="AC500" s="124" t="str">
        <f t="shared" si="48"/>
        <v/>
      </c>
      <c r="AD500" s="128"/>
      <c r="AE500" s="129"/>
      <c r="AF500" s="130"/>
      <c r="AG500" s="119"/>
    </row>
    <row r="501" spans="1:33" s="4" customFormat="1" ht="30" hidden="1" customHeight="1" outlineLevel="5" x14ac:dyDescent="0.15">
      <c r="A501" s="114">
        <v>495</v>
      </c>
      <c r="B501" s="115"/>
      <c r="C501" s="116"/>
      <c r="D501" s="115"/>
      <c r="E501" s="117"/>
      <c r="F501" s="115"/>
      <c r="G501" s="115"/>
      <c r="H501" s="115"/>
      <c r="I501" s="118" t="str">
        <f>IFERROR(VLOOKUP(H501,事業区分!$B$9:$C$10,2,FALSE),"")</f>
        <v/>
      </c>
      <c r="J501" s="119"/>
      <c r="K501" s="120" t="str">
        <f>IFERROR(VLOOKUP(I501,補助率!$B$5:$C$5,2,FALSE),"")</f>
        <v/>
      </c>
      <c r="L501" s="120" t="str">
        <f>IFERROR(VLOOKUP(H501,事業区分!$B$9:$H$10,7,FALSE),"")</f>
        <v/>
      </c>
      <c r="M501" s="119"/>
      <c r="N501" s="115"/>
      <c r="O501" s="121"/>
      <c r="P501" s="121"/>
      <c r="Q501" s="122" t="str">
        <f t="shared" si="43"/>
        <v/>
      </c>
      <c r="R501" s="121"/>
      <c r="S501" s="121"/>
      <c r="T501" s="121" t="str">
        <f t="shared" si="44"/>
        <v/>
      </c>
      <c r="U501" s="123" t="str">
        <f t="shared" si="45"/>
        <v/>
      </c>
      <c r="V501" s="124" t="str">
        <f t="shared" si="46"/>
        <v/>
      </c>
      <c r="W501" s="121" t="str">
        <f t="shared" si="47"/>
        <v/>
      </c>
      <c r="X501" s="201" t="str" cm="1">
        <f t="array" ref="X501">IFERROR(_xlfn.IFS(L501=1,MIN(Q501,V501),L501=2,MIN(Q501,V501,W501),L501=4,MIN(MIN(Q501,V501)*K501,W501),L501=6,MIN(MIN(Q501,V501)*1/2,W501)),"")</f>
        <v/>
      </c>
      <c r="Y501" s="202" t="str" cm="1">
        <f t="array" ref="Y501">IFERROR(ROUNDDOWN(_xlfn.IFS(OR(L501=1,L501=2),X501*K501,L501=4,X501,L501=6,X501*2/3),-3),"")</f>
        <v/>
      </c>
      <c r="Z501" s="126"/>
      <c r="AA501" s="127"/>
      <c r="AB501" s="124" t="str">
        <f>IFERROR(ROUNDDOWN(IF(#REF!=1,X501*K501,IF(#REF!=2,X501*K501,IF(#REF!=3,X501*2/3,IF(#REF!=4,X501,IF(#REF!=5,X501*1/2,""))))),-3),"")</f>
        <v/>
      </c>
      <c r="AC501" s="124" t="str">
        <f t="shared" si="48"/>
        <v/>
      </c>
      <c r="AD501" s="128"/>
      <c r="AE501" s="129"/>
      <c r="AF501" s="130"/>
      <c r="AG501" s="119"/>
    </row>
    <row r="502" spans="1:33" s="4" customFormat="1" ht="30" hidden="1" customHeight="1" outlineLevel="5" x14ac:dyDescent="0.15">
      <c r="A502" s="114">
        <v>496</v>
      </c>
      <c r="B502" s="115"/>
      <c r="C502" s="116"/>
      <c r="D502" s="115"/>
      <c r="E502" s="117"/>
      <c r="F502" s="115"/>
      <c r="G502" s="115"/>
      <c r="H502" s="115"/>
      <c r="I502" s="118" t="str">
        <f>IFERROR(VLOOKUP(H502,事業区分!$B$9:$C$10,2,FALSE),"")</f>
        <v/>
      </c>
      <c r="J502" s="119"/>
      <c r="K502" s="120" t="str">
        <f>IFERROR(VLOOKUP(I502,補助率!$B$5:$C$5,2,FALSE),"")</f>
        <v/>
      </c>
      <c r="L502" s="120" t="str">
        <f>IFERROR(VLOOKUP(H502,事業区分!$B$9:$H$10,7,FALSE),"")</f>
        <v/>
      </c>
      <c r="M502" s="119"/>
      <c r="N502" s="115"/>
      <c r="O502" s="121"/>
      <c r="P502" s="121"/>
      <c r="Q502" s="122" t="str">
        <f t="shared" si="43"/>
        <v/>
      </c>
      <c r="R502" s="121"/>
      <c r="S502" s="121"/>
      <c r="T502" s="121" t="str">
        <f t="shared" si="44"/>
        <v/>
      </c>
      <c r="U502" s="123" t="str">
        <f t="shared" si="45"/>
        <v/>
      </c>
      <c r="V502" s="124" t="str">
        <f t="shared" si="46"/>
        <v/>
      </c>
      <c r="W502" s="121" t="str">
        <f t="shared" si="47"/>
        <v/>
      </c>
      <c r="X502" s="201" t="str" cm="1">
        <f t="array" ref="X502">IFERROR(_xlfn.IFS(L502=1,MIN(Q502,V502),L502=2,MIN(Q502,V502,W502),L502=4,MIN(MIN(Q502,V502)*K502,W502),L502=6,MIN(MIN(Q502,V502)*1/2,W502)),"")</f>
        <v/>
      </c>
      <c r="Y502" s="202" t="str" cm="1">
        <f t="array" ref="Y502">IFERROR(ROUNDDOWN(_xlfn.IFS(OR(L502=1,L502=2),X502*K502,L502=4,X502,L502=6,X502*2/3),-3),"")</f>
        <v/>
      </c>
      <c r="Z502" s="126"/>
      <c r="AA502" s="127"/>
      <c r="AB502" s="124" t="str">
        <f>IFERROR(ROUNDDOWN(IF(#REF!=1,X502*K502,IF(#REF!=2,X502*K502,IF(#REF!=3,X502*2/3,IF(#REF!=4,X502,IF(#REF!=5,X502*1/2,""))))),-3),"")</f>
        <v/>
      </c>
      <c r="AC502" s="124" t="str">
        <f t="shared" si="48"/>
        <v/>
      </c>
      <c r="AD502" s="128"/>
      <c r="AE502" s="129"/>
      <c r="AF502" s="130"/>
      <c r="AG502" s="119"/>
    </row>
    <row r="503" spans="1:33" s="4" customFormat="1" ht="30" hidden="1" customHeight="1" outlineLevel="5" x14ac:dyDescent="0.15">
      <c r="A503" s="114">
        <v>497</v>
      </c>
      <c r="B503" s="115"/>
      <c r="C503" s="116"/>
      <c r="D503" s="115"/>
      <c r="E503" s="117"/>
      <c r="F503" s="115"/>
      <c r="G503" s="115"/>
      <c r="H503" s="115"/>
      <c r="I503" s="118" t="str">
        <f>IFERROR(VLOOKUP(H503,事業区分!$B$9:$C$10,2,FALSE),"")</f>
        <v/>
      </c>
      <c r="J503" s="119"/>
      <c r="K503" s="120" t="str">
        <f>IFERROR(VLOOKUP(I503,補助率!$B$5:$C$5,2,FALSE),"")</f>
        <v/>
      </c>
      <c r="L503" s="120" t="str">
        <f>IFERROR(VLOOKUP(H503,事業区分!$B$9:$H$10,7,FALSE),"")</f>
        <v/>
      </c>
      <c r="M503" s="119"/>
      <c r="N503" s="115"/>
      <c r="O503" s="121"/>
      <c r="P503" s="121"/>
      <c r="Q503" s="122" t="str">
        <f t="shared" si="43"/>
        <v/>
      </c>
      <c r="R503" s="121"/>
      <c r="S503" s="121"/>
      <c r="T503" s="121" t="str">
        <f t="shared" si="44"/>
        <v/>
      </c>
      <c r="U503" s="123" t="str">
        <f t="shared" si="45"/>
        <v/>
      </c>
      <c r="V503" s="124" t="str">
        <f t="shared" si="46"/>
        <v/>
      </c>
      <c r="W503" s="121" t="str">
        <f t="shared" si="47"/>
        <v/>
      </c>
      <c r="X503" s="201" t="str" cm="1">
        <f t="array" ref="X503">IFERROR(_xlfn.IFS(L503=1,MIN(Q503,V503),L503=2,MIN(Q503,V503,W503),L503=4,MIN(MIN(Q503,V503)*K503,W503),L503=6,MIN(MIN(Q503,V503)*1/2,W503)),"")</f>
        <v/>
      </c>
      <c r="Y503" s="202" t="str" cm="1">
        <f t="array" ref="Y503">IFERROR(ROUNDDOWN(_xlfn.IFS(OR(L503=1,L503=2),X503*K503,L503=4,X503,L503=6,X503*2/3),-3),"")</f>
        <v/>
      </c>
      <c r="Z503" s="126"/>
      <c r="AA503" s="127"/>
      <c r="AB503" s="124" t="str">
        <f>IFERROR(ROUNDDOWN(IF(#REF!=1,X503*K503,IF(#REF!=2,X503*K503,IF(#REF!=3,X503*2/3,IF(#REF!=4,X503,IF(#REF!=5,X503*1/2,""))))),-3),"")</f>
        <v/>
      </c>
      <c r="AC503" s="124" t="str">
        <f t="shared" si="48"/>
        <v/>
      </c>
      <c r="AD503" s="128"/>
      <c r="AE503" s="129"/>
      <c r="AF503" s="130"/>
      <c r="AG503" s="119"/>
    </row>
    <row r="504" spans="1:33" s="4" customFormat="1" ht="30" hidden="1" customHeight="1" outlineLevel="5" x14ac:dyDescent="0.15">
      <c r="A504" s="114">
        <v>498</v>
      </c>
      <c r="B504" s="115"/>
      <c r="C504" s="116"/>
      <c r="D504" s="115"/>
      <c r="E504" s="117"/>
      <c r="F504" s="115"/>
      <c r="G504" s="115"/>
      <c r="H504" s="115"/>
      <c r="I504" s="118" t="str">
        <f>IFERROR(VLOOKUP(H504,事業区分!$B$9:$C$10,2,FALSE),"")</f>
        <v/>
      </c>
      <c r="J504" s="119"/>
      <c r="K504" s="120" t="str">
        <f>IFERROR(VLOOKUP(I504,補助率!$B$5:$C$5,2,FALSE),"")</f>
        <v/>
      </c>
      <c r="L504" s="120" t="str">
        <f>IFERROR(VLOOKUP(H504,事業区分!$B$9:$H$10,7,FALSE),"")</f>
        <v/>
      </c>
      <c r="M504" s="119"/>
      <c r="N504" s="115"/>
      <c r="O504" s="121"/>
      <c r="P504" s="121"/>
      <c r="Q504" s="122" t="str">
        <f t="shared" si="43"/>
        <v/>
      </c>
      <c r="R504" s="121"/>
      <c r="S504" s="121"/>
      <c r="T504" s="121" t="str">
        <f t="shared" si="44"/>
        <v/>
      </c>
      <c r="U504" s="123" t="str">
        <f t="shared" si="45"/>
        <v/>
      </c>
      <c r="V504" s="124" t="str">
        <f t="shared" si="46"/>
        <v/>
      </c>
      <c r="W504" s="121" t="str">
        <f t="shared" si="47"/>
        <v/>
      </c>
      <c r="X504" s="201" t="str" cm="1">
        <f t="array" ref="X504">IFERROR(_xlfn.IFS(L504=1,MIN(Q504,V504),L504=2,MIN(Q504,V504,W504),L504=4,MIN(MIN(Q504,V504)*K504,W504),L504=6,MIN(MIN(Q504,V504)*1/2,W504)),"")</f>
        <v/>
      </c>
      <c r="Y504" s="202" t="str" cm="1">
        <f t="array" ref="Y504">IFERROR(ROUNDDOWN(_xlfn.IFS(OR(L504=1,L504=2),X504*K504,L504=4,X504,L504=6,X504*2/3),-3),"")</f>
        <v/>
      </c>
      <c r="Z504" s="126"/>
      <c r="AA504" s="127"/>
      <c r="AB504" s="124" t="str">
        <f>IFERROR(ROUNDDOWN(IF(#REF!=1,X504*K504,IF(#REF!=2,X504*K504,IF(#REF!=3,X504*2/3,IF(#REF!=4,X504,IF(#REF!=5,X504*1/2,""))))),-3),"")</f>
        <v/>
      </c>
      <c r="AC504" s="124" t="str">
        <f t="shared" si="48"/>
        <v/>
      </c>
      <c r="AD504" s="128"/>
      <c r="AE504" s="129"/>
      <c r="AF504" s="130"/>
      <c r="AG504" s="119"/>
    </row>
    <row r="505" spans="1:33" s="4" customFormat="1" ht="30" hidden="1" customHeight="1" outlineLevel="5" x14ac:dyDescent="0.15">
      <c r="A505" s="114">
        <v>499</v>
      </c>
      <c r="B505" s="115"/>
      <c r="C505" s="116"/>
      <c r="D505" s="115"/>
      <c r="E505" s="117"/>
      <c r="F505" s="115"/>
      <c r="G505" s="115"/>
      <c r="H505" s="115"/>
      <c r="I505" s="118" t="str">
        <f>IFERROR(VLOOKUP(H505,事業区分!$B$9:$C$10,2,FALSE),"")</f>
        <v/>
      </c>
      <c r="J505" s="119"/>
      <c r="K505" s="120" t="str">
        <f>IFERROR(VLOOKUP(I505,補助率!$B$5:$C$5,2,FALSE),"")</f>
        <v/>
      </c>
      <c r="L505" s="120" t="str">
        <f>IFERROR(VLOOKUP(H505,事業区分!$B$9:$H$10,7,FALSE),"")</f>
        <v/>
      </c>
      <c r="M505" s="119"/>
      <c r="N505" s="115"/>
      <c r="O505" s="121"/>
      <c r="P505" s="121"/>
      <c r="Q505" s="122" t="str">
        <f t="shared" si="43"/>
        <v/>
      </c>
      <c r="R505" s="121"/>
      <c r="S505" s="121"/>
      <c r="T505" s="121" t="str">
        <f t="shared" si="44"/>
        <v/>
      </c>
      <c r="U505" s="123" t="str">
        <f t="shared" si="45"/>
        <v/>
      </c>
      <c r="V505" s="124" t="str">
        <f t="shared" si="46"/>
        <v/>
      </c>
      <c r="W505" s="121" t="str">
        <f t="shared" si="47"/>
        <v/>
      </c>
      <c r="X505" s="201" t="str" cm="1">
        <f t="array" ref="X505">IFERROR(_xlfn.IFS(L505=1,MIN(Q505,V505),L505=2,MIN(Q505,V505,W505),L505=4,MIN(MIN(Q505,V505)*K505,W505),L505=6,MIN(MIN(Q505,V505)*1/2,W505)),"")</f>
        <v/>
      </c>
      <c r="Y505" s="202" t="str" cm="1">
        <f t="array" ref="Y505">IFERROR(ROUNDDOWN(_xlfn.IFS(OR(L505=1,L505=2),X505*K505,L505=4,X505,L505=6,X505*2/3),-3),"")</f>
        <v/>
      </c>
      <c r="Z505" s="126"/>
      <c r="AA505" s="127"/>
      <c r="AB505" s="124" t="str">
        <f>IFERROR(ROUNDDOWN(IF(#REF!=1,X505*K505,IF(#REF!=2,X505*K505,IF(#REF!=3,X505*2/3,IF(#REF!=4,X505,IF(#REF!=5,X505*1/2,""))))),-3),"")</f>
        <v/>
      </c>
      <c r="AC505" s="124" t="str">
        <f t="shared" si="48"/>
        <v/>
      </c>
      <c r="AD505" s="128"/>
      <c r="AE505" s="129"/>
      <c r="AF505" s="130"/>
      <c r="AG505" s="119"/>
    </row>
    <row r="506" spans="1:33" s="4" customFormat="1" ht="30" hidden="1" customHeight="1" outlineLevel="5" x14ac:dyDescent="0.15">
      <c r="A506" s="142">
        <v>500</v>
      </c>
      <c r="B506" s="115"/>
      <c r="C506" s="116"/>
      <c r="D506" s="115"/>
      <c r="E506" s="117"/>
      <c r="F506" s="115"/>
      <c r="G506" s="115"/>
      <c r="H506" s="115"/>
      <c r="I506" s="118" t="str">
        <f>IFERROR(VLOOKUP(H506,事業区分!$B$9:$C$10,2,FALSE),"")</f>
        <v/>
      </c>
      <c r="J506" s="119"/>
      <c r="K506" s="120" t="str">
        <f>IFERROR(VLOOKUP(I506,補助率!$B$5:$C$5,2,FALSE),"")</f>
        <v/>
      </c>
      <c r="L506" s="120" t="str">
        <f>IFERROR(VLOOKUP(H506,事業区分!$B$9:$H$10,7,FALSE),"")</f>
        <v/>
      </c>
      <c r="M506" s="119"/>
      <c r="N506" s="115"/>
      <c r="O506" s="121"/>
      <c r="P506" s="121"/>
      <c r="Q506" s="122" t="str">
        <f t="shared" si="43"/>
        <v/>
      </c>
      <c r="R506" s="121"/>
      <c r="S506" s="121"/>
      <c r="T506" s="121" t="str">
        <f t="shared" si="44"/>
        <v/>
      </c>
      <c r="U506" s="123" t="str">
        <f t="shared" si="45"/>
        <v/>
      </c>
      <c r="V506" s="124" t="str">
        <f t="shared" si="46"/>
        <v/>
      </c>
      <c r="W506" s="121" t="str">
        <f t="shared" si="47"/>
        <v/>
      </c>
      <c r="X506" s="201" t="str" cm="1">
        <f t="array" ref="X506">IFERROR(_xlfn.IFS(L506=1,MIN(Q506,V506),L506=2,MIN(Q506,V506,W506),L506=4,MIN(MIN(Q506,V506)*K506,W506),L506=6,MIN(MIN(Q506,V506)*1/2,W506)),"")</f>
        <v/>
      </c>
      <c r="Y506" s="202" t="str" cm="1">
        <f t="array" ref="Y506">IFERROR(ROUNDDOWN(_xlfn.IFS(OR(L506=1,L506=2),X506*K506,L506=4,X506,L506=6,X506*2/3),-3),"")</f>
        <v/>
      </c>
      <c r="Z506" s="126"/>
      <c r="AA506" s="127"/>
      <c r="AB506" s="124" t="str">
        <f>IFERROR(ROUNDDOWN(IF(#REF!=1,X506*K506,IF(#REF!=2,X506*K506,IF(#REF!=3,X506*2/3,IF(#REF!=4,X506,IF(#REF!=5,X506*1/2,""))))),-3),"")</f>
        <v/>
      </c>
      <c r="AC506" s="124" t="str">
        <f t="shared" si="48"/>
        <v/>
      </c>
      <c r="AD506" s="128"/>
      <c r="AE506" s="129"/>
      <c r="AF506" s="130"/>
      <c r="AG506" s="119"/>
    </row>
    <row r="507" spans="1:33" s="4" customFormat="1" ht="24.95" customHeight="1" collapsed="1" x14ac:dyDescent="0.15">
      <c r="A507" s="162"/>
      <c r="B507" s="163"/>
      <c r="C507" s="164"/>
      <c r="D507" s="163"/>
      <c r="E507" s="164"/>
      <c r="F507" s="163"/>
      <c r="G507" s="163"/>
      <c r="H507" s="163"/>
      <c r="I507" s="165"/>
      <c r="J507" s="166"/>
      <c r="K507" s="167"/>
      <c r="L507" s="167"/>
      <c r="M507" s="166"/>
      <c r="N507" s="166"/>
      <c r="O507" s="168"/>
      <c r="P507" s="168"/>
      <c r="Q507" s="168"/>
      <c r="R507" s="168"/>
      <c r="S507" s="168"/>
      <c r="T507" s="168"/>
      <c r="U507" s="168"/>
      <c r="V507" s="168"/>
      <c r="W507" s="168"/>
      <c r="X507" s="169"/>
      <c r="Y507" s="168"/>
      <c r="Z507" s="168"/>
      <c r="AA507" s="168"/>
      <c r="AB507" s="168"/>
      <c r="AC507" s="168"/>
      <c r="AD507" s="170"/>
      <c r="AE507" s="170"/>
      <c r="AF507" s="170"/>
      <c r="AG507" s="171"/>
    </row>
    <row r="508" spans="1:33" s="4" customFormat="1" ht="24.95" customHeight="1" x14ac:dyDescent="0.15">
      <c r="A508" s="172"/>
      <c r="B508" s="173"/>
      <c r="C508" s="174"/>
      <c r="D508" s="173"/>
      <c r="E508" s="174"/>
      <c r="F508" s="173"/>
      <c r="G508" s="173"/>
      <c r="H508" s="173"/>
      <c r="I508" s="175"/>
      <c r="J508" s="176"/>
      <c r="K508" s="177"/>
      <c r="L508" s="177"/>
      <c r="M508" s="176"/>
      <c r="N508" s="176"/>
      <c r="O508" s="178"/>
      <c r="P508" s="178"/>
      <c r="Q508" s="178"/>
      <c r="R508" s="178"/>
      <c r="S508" s="178"/>
      <c r="T508" s="178"/>
      <c r="U508" s="178"/>
      <c r="V508" s="179" t="s">
        <v>91</v>
      </c>
      <c r="W508" s="178">
        <f>SUBTOTAL(9,W7:W506)</f>
        <v>0</v>
      </c>
      <c r="X508" s="180">
        <f t="shared" ref="X508:AE508" ca="1" si="49">SUBTOTAL(9,X7:X506)</f>
        <v>0</v>
      </c>
      <c r="Y508" s="178">
        <f t="shared" ca="1" si="49"/>
        <v>0</v>
      </c>
      <c r="Z508" s="178">
        <f t="shared" si="49"/>
        <v>0</v>
      </c>
      <c r="AA508" s="178">
        <f t="shared" si="49"/>
        <v>0</v>
      </c>
      <c r="AB508" s="178">
        <f t="shared" si="49"/>
        <v>0</v>
      </c>
      <c r="AC508" s="178">
        <f t="shared" si="49"/>
        <v>0</v>
      </c>
      <c r="AD508" s="178">
        <f t="shared" si="49"/>
        <v>0</v>
      </c>
      <c r="AE508" s="178">
        <f t="shared" si="49"/>
        <v>0</v>
      </c>
      <c r="AF508" s="181"/>
      <c r="AG508" s="171"/>
    </row>
    <row r="509" spans="1:33" s="6" customFormat="1" ht="21" x14ac:dyDescent="0.2">
      <c r="B509" s="6" t="s">
        <v>54</v>
      </c>
      <c r="C509" s="7"/>
      <c r="I509" s="7"/>
      <c r="J509" s="7"/>
      <c r="K509" s="7"/>
      <c r="L509" s="7"/>
      <c r="X509" s="1"/>
      <c r="Y509" s="1"/>
    </row>
    <row r="510" spans="1:33" ht="21" x14ac:dyDescent="0.2">
      <c r="B510" s="6" t="s">
        <v>56</v>
      </c>
      <c r="Y510" s="8"/>
    </row>
    <row r="511" spans="1:33" x14ac:dyDescent="0.15">
      <c r="Y511" s="8"/>
    </row>
    <row r="512" spans="1:33" x14ac:dyDescent="0.15">
      <c r="Y512" s="8"/>
    </row>
    <row r="513" spans="25:25" x14ac:dyDescent="0.15">
      <c r="Y513" s="8"/>
    </row>
  </sheetData>
  <sheetProtection algorithmName="SHA-512" hashValue="tCHMq2KX519Eu09qKTN/Q9tm7oNpoFzAHAAZog1BHDb6d1JDwbNs7YU4uxYdQzjl1TeJE7ElF20zcIx8+KIuLw==" saltValue="HVGLGc1wPI0QZ9jnavFzyg==" spinCount="100000" sheet="1" formatColumns="0" formatRows="0" autoFilter="0"/>
  <autoFilter ref="A6:AG6"/>
  <mergeCells count="4">
    <mergeCell ref="B1:J1"/>
    <mergeCell ref="K1:N1"/>
    <mergeCell ref="S2:U2"/>
    <mergeCell ref="S3:U3"/>
  </mergeCells>
  <phoneticPr fontId="2"/>
  <dataValidations count="4">
    <dataValidation type="list" allowBlank="1" showInputMessage="1" showErrorMessage="1" sqref="K1:N1">
      <formula1>"事業計画総括表,交付申請総括表,実績報告総括表"</formula1>
    </dataValidation>
    <dataValidation type="list" allowBlank="1" showInputMessage="1" showErrorMessage="1" sqref="H7:H508">
      <formula1>交付の対象</formula1>
    </dataValidation>
    <dataValidation type="list" allowBlank="1" showInputMessage="1" showErrorMessage="1" sqref="J7:J508">
      <formula1>INDIRECT(I7)</formula1>
    </dataValidation>
    <dataValidation type="list" allowBlank="1" showInputMessage="1" showErrorMessage="1" sqref="S7:S507">
      <formula1>INDIRECT(J7)</formula1>
    </dataValidation>
  </dataValidations>
  <printOptions horizontalCentered="1"/>
  <pageMargins left="0.59055118110236227" right="0.59055118110236227" top="0.59055118110236227" bottom="0.59055118110236227" header="0.39370078740157483" footer="0.39370078740157483"/>
  <pageSetup paperSize="9" scale="55" fitToHeight="0" orientation="landscape" blackAndWhite="1" r:id="rId1"/>
  <headerFooter alignWithMargins="0">
    <oddFooter>&amp;C&amp;"ＭＳ ゴシック,標準"&amp;10&amp;P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2:H34"/>
  <sheetViews>
    <sheetView zoomScale="90" zoomScaleNormal="90" workbookViewId="0">
      <pane xSplit="2" ySplit="6" topLeftCell="C7" activePane="bottomRight" state="frozen"/>
      <selection activeCell="A22" sqref="A22"/>
      <selection pane="topRight" activeCell="A22" sqref="A22"/>
      <selection pane="bottomLeft" activeCell="A22" sqref="A22"/>
      <selection pane="bottomRight" activeCell="A22" sqref="A22"/>
    </sheetView>
  </sheetViews>
  <sheetFormatPr defaultColWidth="9" defaultRowHeight="12" x14ac:dyDescent="0.15"/>
  <cols>
    <col min="1" max="1" width="58.75" style="18" customWidth="1"/>
    <col min="2" max="2" width="11.25" style="30" bestFit="1" customWidth="1"/>
    <col min="3" max="3" width="61.875" style="18" customWidth="1"/>
    <col min="4" max="4" width="26.75" style="18" customWidth="1"/>
    <col min="5" max="5" width="23.875" style="18" bestFit="1" customWidth="1"/>
    <col min="6" max="6" width="16.125" style="18" bestFit="1" customWidth="1"/>
    <col min="7" max="7" width="25.25" style="18" customWidth="1"/>
    <col min="8" max="8" width="42.25" style="18" bestFit="1" customWidth="1"/>
    <col min="9" max="11" width="13" style="18" customWidth="1"/>
    <col min="12" max="16384" width="9" style="18"/>
  </cols>
  <sheetData>
    <row r="2" spans="1:8" ht="13.5" customHeight="1" x14ac:dyDescent="0.15">
      <c r="B2" s="13" t="s">
        <v>46</v>
      </c>
      <c r="C2" s="14"/>
      <c r="D2" s="15"/>
      <c r="E2" s="15"/>
      <c r="F2" s="15"/>
      <c r="G2" s="16"/>
      <c r="H2" s="17" t="s">
        <v>48</v>
      </c>
    </row>
    <row r="3" spans="1:8" x14ac:dyDescent="0.15">
      <c r="B3" s="19"/>
      <c r="C3" s="211" t="s">
        <v>52</v>
      </c>
      <c r="D3" s="214" t="s">
        <v>45</v>
      </c>
      <c r="E3" s="215"/>
      <c r="F3" s="215"/>
      <c r="G3" s="216"/>
      <c r="H3" s="20" t="s">
        <v>49</v>
      </c>
    </row>
    <row r="4" spans="1:8" ht="12" customHeight="1" x14ac:dyDescent="0.15">
      <c r="B4" s="19"/>
      <c r="C4" s="212"/>
      <c r="D4" s="217"/>
      <c r="E4" s="218"/>
      <c r="F4" s="218"/>
      <c r="G4" s="219"/>
      <c r="H4" s="20" t="s">
        <v>47</v>
      </c>
    </row>
    <row r="5" spans="1:8" ht="12" customHeight="1" x14ac:dyDescent="0.15">
      <c r="B5" s="19"/>
      <c r="C5" s="212"/>
      <c r="D5" s="217"/>
      <c r="E5" s="218"/>
      <c r="F5" s="218"/>
      <c r="G5" s="219"/>
      <c r="H5" s="20" t="s">
        <v>50</v>
      </c>
    </row>
    <row r="6" spans="1:8" ht="12" customHeight="1" x14ac:dyDescent="0.15">
      <c r="B6" s="21"/>
      <c r="C6" s="213"/>
      <c r="D6" s="220"/>
      <c r="E6" s="221"/>
      <c r="F6" s="221"/>
      <c r="G6" s="222"/>
      <c r="H6" s="20" t="s">
        <v>51</v>
      </c>
    </row>
    <row r="7" spans="1:8" x14ac:dyDescent="0.15">
      <c r="B7" s="21"/>
      <c r="C7" s="67"/>
      <c r="D7" s="70"/>
      <c r="E7" s="71"/>
      <c r="F7" s="68"/>
      <c r="G7" s="69"/>
      <c r="H7" s="20" t="s">
        <v>59</v>
      </c>
    </row>
    <row r="8" spans="1:8" x14ac:dyDescent="0.15">
      <c r="A8" s="18" t="str">
        <f>CONCATENATE(B8,C8)</f>
        <v/>
      </c>
      <c r="B8" s="73"/>
      <c r="C8" s="29"/>
      <c r="D8" s="29"/>
      <c r="E8" s="74"/>
      <c r="F8" s="74"/>
      <c r="G8" s="17"/>
      <c r="H8" s="20"/>
    </row>
    <row r="9" spans="1:8" x14ac:dyDescent="0.15">
      <c r="A9" s="18" t="str">
        <f t="shared" ref="A9:A10" si="0">CONCATENATE(B9,C9)</f>
        <v>（２２）_ア重点医師偏在対策支援区域における診療所の承継・開業支援事業</v>
      </c>
      <c r="B9" s="22" t="s">
        <v>63</v>
      </c>
      <c r="C9" s="28" t="s">
        <v>64</v>
      </c>
      <c r="D9" s="25" t="s">
        <v>55</v>
      </c>
      <c r="E9" s="26"/>
      <c r="F9" s="25"/>
      <c r="G9" s="25"/>
      <c r="H9" s="24">
        <v>1</v>
      </c>
    </row>
    <row r="10" spans="1:8" x14ac:dyDescent="0.15">
      <c r="A10" s="18" t="str">
        <f t="shared" si="0"/>
        <v>（２２）_イ重点医師偏在対策支援区域における診療所の承継・開業支援事業</v>
      </c>
      <c r="B10" s="22" t="s">
        <v>62</v>
      </c>
      <c r="C10" s="76" t="s">
        <v>64</v>
      </c>
      <c r="D10" s="77" t="s">
        <v>55</v>
      </c>
      <c r="E10" s="78"/>
      <c r="F10" s="77"/>
      <c r="G10" s="77"/>
      <c r="H10" s="24">
        <v>6</v>
      </c>
    </row>
    <row r="30" spans="5:8" x14ac:dyDescent="0.15">
      <c r="E30" s="81"/>
      <c r="F30" s="81"/>
      <c r="G30" s="72"/>
      <c r="H30" s="72"/>
    </row>
    <row r="31" spans="5:8" x14ac:dyDescent="0.15">
      <c r="E31" s="81"/>
      <c r="F31" s="81"/>
      <c r="G31" s="23"/>
      <c r="H31" s="23"/>
    </row>
    <row r="32" spans="5:8" x14ac:dyDescent="0.15">
      <c r="E32" s="82"/>
      <c r="F32" s="83"/>
      <c r="G32" s="23"/>
      <c r="H32" s="23"/>
    </row>
    <row r="33" spans="5:8" x14ac:dyDescent="0.15">
      <c r="E33" s="82"/>
      <c r="F33" s="83"/>
      <c r="G33" s="23"/>
      <c r="H33" s="23"/>
    </row>
    <row r="34" spans="5:8" x14ac:dyDescent="0.15">
      <c r="E34" s="23"/>
      <c r="F34" s="23"/>
      <c r="G34" s="23"/>
      <c r="H34" s="23"/>
    </row>
  </sheetData>
  <sheetProtection algorithmName="SHA-512" hashValue="j91rDzJ9p8Aw7H3eTS62MFVwaoyDr0stC12HLEo3shZM2uhxvn4uF5dIHVKCsi2TiwKXu6iLi3lK2gqkMQEnQg==" saltValue="n/TKFQWdorzlhfLZPGT6Cg==" spinCount="100000" sheet="1" objects="1" scenarios="1"/>
  <mergeCells count="2">
    <mergeCell ref="C3:C6"/>
    <mergeCell ref="D3:G6"/>
  </mergeCells>
  <phoneticPr fontId="2"/>
  <printOptions horizontalCentered="1"/>
  <pageMargins left="0.59055118110236227" right="0.59055118110236227" top="0.59055118110236227" bottom="0.59055118110236227" header="0.39370078740157483" footer="0.39370078740157483"/>
  <pageSetup paperSize="9" scale="72"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C5"/>
  <sheetViews>
    <sheetView zoomScale="90" zoomScaleNormal="90" workbookViewId="0">
      <selection activeCell="A22" sqref="A22"/>
    </sheetView>
  </sheetViews>
  <sheetFormatPr defaultColWidth="9" defaultRowHeight="12" x14ac:dyDescent="0.15"/>
  <cols>
    <col min="1" max="1" width="11.25" style="34" bestFit="1" customWidth="1"/>
    <col min="2" max="2" width="78.625" style="34" bestFit="1" customWidth="1"/>
    <col min="3" max="3" width="13.625" style="34" customWidth="1"/>
    <col min="4" max="16384" width="9" style="34"/>
  </cols>
  <sheetData>
    <row r="1" spans="1:3" x14ac:dyDescent="0.15">
      <c r="A1" s="33" t="s">
        <v>43</v>
      </c>
    </row>
    <row r="3" spans="1:3" x14ac:dyDescent="0.15">
      <c r="A3" s="223" t="s">
        <v>53</v>
      </c>
      <c r="B3" s="225" t="s">
        <v>42</v>
      </c>
      <c r="C3" s="225" t="s">
        <v>44</v>
      </c>
    </row>
    <row r="4" spans="1:3" ht="36" customHeight="1" x14ac:dyDescent="0.15">
      <c r="A4" s="224"/>
      <c r="B4" s="226"/>
      <c r="C4" s="227"/>
    </row>
    <row r="5" spans="1:3" x14ac:dyDescent="0.15">
      <c r="A5" s="27" t="s">
        <v>67</v>
      </c>
      <c r="B5" s="28" t="s">
        <v>64</v>
      </c>
      <c r="C5" s="75">
        <v>0.33333333333333331</v>
      </c>
    </row>
  </sheetData>
  <sheetProtection algorithmName="SHA-512" hashValue="R/V8tQotwOiaKyyv4C4SBnGy0xNvhZDK7pSE7MKF7BcY+4MJwKTNl73+2aSA67cx/Ie6tufZQ2OQDgfO7Aaq8w==" saltValue="bcwvxRvjYkA9N8E2nRqG9Q==" spinCount="100000" sheet="1" objects="1" scenarios="1"/>
  <mergeCells count="3">
    <mergeCell ref="A3:A4"/>
    <mergeCell ref="B3:B4"/>
    <mergeCell ref="C3:C4"/>
  </mergeCells>
  <phoneticPr fontId="2"/>
  <printOptions horizontalCentered="1"/>
  <pageMargins left="0.59055118110236227" right="0.59055118110236227" top="0.59055118110236227" bottom="0.59055118110236227" header="0.39370078740157483" footer="0.39370078740157483"/>
  <pageSetup paperSize="9" scale="5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3:H5"/>
  <sheetViews>
    <sheetView workbookViewId="0">
      <selection activeCell="A22" sqref="A22"/>
    </sheetView>
  </sheetViews>
  <sheetFormatPr defaultRowHeight="13.5" x14ac:dyDescent="0.15"/>
  <cols>
    <col min="1" max="1" width="27.75" bestFit="1" customWidth="1"/>
    <col min="2" max="4" width="14.625" customWidth="1"/>
  </cols>
  <sheetData>
    <row r="3" spans="1:8" x14ac:dyDescent="0.15">
      <c r="A3" s="223" t="s">
        <v>74</v>
      </c>
      <c r="B3" s="228" t="s">
        <v>75</v>
      </c>
      <c r="C3" s="229"/>
      <c r="D3" s="230"/>
      <c r="E3" s="234"/>
      <c r="F3" s="79"/>
      <c r="G3" s="79"/>
      <c r="H3" s="79"/>
    </row>
    <row r="4" spans="1:8" x14ac:dyDescent="0.15">
      <c r="A4" s="224"/>
      <c r="B4" s="231"/>
      <c r="C4" s="232"/>
      <c r="D4" s="233"/>
      <c r="E4" s="234"/>
      <c r="F4" s="79"/>
      <c r="G4" s="79"/>
      <c r="H4" s="79"/>
    </row>
    <row r="5" spans="1:8" x14ac:dyDescent="0.15">
      <c r="A5" s="27" t="s">
        <v>55</v>
      </c>
      <c r="B5" s="80">
        <v>16500000</v>
      </c>
      <c r="C5" s="80"/>
      <c r="D5" s="80"/>
    </row>
  </sheetData>
  <sheetProtection algorithmName="SHA-512" hashValue="dIX2yOifjRcFhsttashvKTUlFQZHoyeoinYNLG+hF+nhLm1kp+bZjM5DoG21zlDu8G26laltXeiwuu9+xsCdig==" saltValue="jEUz/UwlhzPhQK62lhxv7A==" spinCount="100000" sheet="1" objects="1" scenarios="1"/>
  <mergeCells count="3">
    <mergeCell ref="A3:A4"/>
    <mergeCell ref="B3:D4"/>
    <mergeCell ref="E3:E4"/>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記載方法</vt:lpstr>
      <vt:lpstr>様式４</vt:lpstr>
      <vt:lpstr>事業区分</vt:lpstr>
      <vt:lpstr>補助率</vt:lpstr>
      <vt:lpstr>基準額</vt:lpstr>
      <vt:lpstr>_３__ア</vt:lpstr>
      <vt:lpstr>_３__イ</vt:lpstr>
      <vt:lpstr>記載方法!Print_Area</vt:lpstr>
      <vt:lpstr>様式４!Print_Area</vt:lpstr>
      <vt:lpstr>医療機器等整備費</vt:lpstr>
      <vt:lpstr>区分</vt:lpstr>
      <vt:lpstr>交付の対象</vt:lpstr>
      <vt:lpstr>重点医師偏在対策支援区域における診療所の承継・開業支援事業</vt:lpstr>
    </vt:vector>
  </TitlesOfParts>
  <Company>厚生省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厚生省本省</dc:creator>
  <cp:lastModifiedBy>村上広志</cp:lastModifiedBy>
  <cp:lastPrinted>2025-07-28T05:07:24Z</cp:lastPrinted>
  <dcterms:created xsi:type="dcterms:W3CDTF">2000-07-04T04:40:42Z</dcterms:created>
  <dcterms:modified xsi:type="dcterms:W3CDTF">2025-07-28T05:07:31Z</dcterms:modified>
</cp:coreProperties>
</file>